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9195" windowHeight="4755" activeTab="2"/>
  </bookViews>
  <sheets>
    <sheet name="Sheet1" sheetId="1" r:id="rId1"/>
    <sheet name="Sheet2" sheetId="3" r:id="rId2"/>
    <sheet name="Sheet3" sheetId="4" r:id="rId3"/>
  </sheets>
  <definedNames>
    <definedName name="OLE_LINK11" localSheetId="0">Sheet1!#REF!</definedName>
    <definedName name="_xlnm.Print_Area" localSheetId="0">Sheet1!$A$1:$L$20</definedName>
    <definedName name="_xlnm.Print_Area" localSheetId="1">Sheet2!$A$1:$J$20</definedName>
  </definedNames>
  <calcPr calcId="125725"/>
</workbook>
</file>

<file path=xl/calcChain.xml><?xml version="1.0" encoding="utf-8"?>
<calcChain xmlns="http://schemas.openxmlformats.org/spreadsheetml/2006/main">
  <c r="D18" i="3"/>
  <c r="C18"/>
  <c r="B18"/>
  <c r="D15"/>
  <c r="C15"/>
  <c r="B15"/>
  <c r="D13"/>
  <c r="C13"/>
  <c r="B13"/>
  <c r="D8"/>
  <c r="C8"/>
  <c r="B8"/>
  <c r="D6"/>
  <c r="C6"/>
  <c r="B6"/>
</calcChain>
</file>

<file path=xl/sharedStrings.xml><?xml version="1.0" encoding="utf-8"?>
<sst xmlns="http://schemas.openxmlformats.org/spreadsheetml/2006/main" count="110" uniqueCount="80">
  <si>
    <t>(القيمة بالألف دولار أمريكي)</t>
  </si>
  <si>
    <t>Output</t>
  </si>
  <si>
    <t>Economic Activity</t>
  </si>
  <si>
    <t>النشاط الاقتصادي</t>
  </si>
  <si>
    <t>G. F. C. F.</t>
  </si>
  <si>
    <t>ISIC</t>
  </si>
  <si>
    <t>Palestine Monetary Authority</t>
  </si>
  <si>
    <t>+</t>
  </si>
  <si>
    <t>Commercial &amp; Islamic Banks</t>
  </si>
  <si>
    <t>Insurance Corporations</t>
  </si>
  <si>
    <t xml:space="preserve"> الإنتاج </t>
  </si>
  <si>
    <t>Stock Market Brokers</t>
  </si>
  <si>
    <t xml:space="preserve"> سلطة النقد</t>
  </si>
  <si>
    <t xml:space="preserve"> والبنوك التجارية والإسلامية</t>
  </si>
  <si>
    <t xml:space="preserve"> ومؤسسات الإقراض المتخصصة</t>
  </si>
  <si>
    <t xml:space="preserve"> شركات التأمين</t>
  </si>
  <si>
    <t>Total of Financial Intermediaries</t>
  </si>
  <si>
    <t>عدد المؤسسات</t>
  </si>
  <si>
    <t>No. of Ent.</t>
  </si>
  <si>
    <t>Intermediate Consumption</t>
  </si>
  <si>
    <t xml:space="preserve"> الاستهلاك الوسيط</t>
  </si>
  <si>
    <t xml:space="preserve"> تعويضات العاملين</t>
  </si>
  <si>
    <t>Gross Value Added</t>
  </si>
  <si>
    <t>دليل النشاط</t>
  </si>
  <si>
    <t>عدد العاملين</t>
  </si>
  <si>
    <t xml:space="preserve"> بورصة فلسطين</t>
  </si>
  <si>
    <t>Palestine Exchange</t>
  </si>
  <si>
    <t xml:space="preserve"> وشركات الأوراق المالية</t>
  </si>
  <si>
    <t xml:space="preserve"> التكوين الرأسمالي الثابت الإجمالي</t>
  </si>
  <si>
    <t xml:space="preserve"> مجموع الوساطة المالية</t>
  </si>
  <si>
    <t>Other Credit Institutions</t>
  </si>
  <si>
    <t>(Value in USD 1000)</t>
  </si>
  <si>
    <t>Money Exchangers</t>
  </si>
  <si>
    <t>صرافي العملات</t>
  </si>
  <si>
    <t xml:space="preserve">Number of employed Persons </t>
  </si>
  <si>
    <t>والشركات القابضة</t>
  </si>
  <si>
    <t>&amp; Holding Companies</t>
  </si>
  <si>
    <t>Compensa-tions of employees</t>
  </si>
  <si>
    <t>إجمالي القيمة المضافة</t>
  </si>
  <si>
    <t>*البيانات باستثناء ذلك الجزء من محافظة القدس والذي ضمته إسرائيل عنوة بعيد احتلالها للضفة الغربية عام 1967</t>
  </si>
  <si>
    <t>*The data excludes those parts of Jerusalem governerate which were annexed by Israel in 1967</t>
  </si>
  <si>
    <t>نسبة الاهتلاك السنوي إلى الإنتاج</t>
  </si>
  <si>
    <t>نسبة تعويضات العاملين إلى القيمة المضافة</t>
  </si>
  <si>
    <t>نسبة القيمة  المضافة إلى الإنتاج</t>
  </si>
  <si>
    <t>متوسط نصيب العامل بأجر من القيمة المضافة بالدولار</t>
  </si>
  <si>
    <t>نصيب العامل بأجر من الإنتاج بالدولار</t>
  </si>
  <si>
    <t>متوسط نصيب العامل بأجر من تعويضات العاملين بالدولار</t>
  </si>
  <si>
    <t xml:space="preserve">دليل النشاط </t>
  </si>
  <si>
    <t>Depreciation  to Output %</t>
  </si>
  <si>
    <t>Compensation of Employees to Value Added %</t>
  </si>
  <si>
    <t>Value Added to Output %</t>
  </si>
  <si>
    <t>Value Added per Paid Employee in (USD)</t>
  </si>
  <si>
    <t>Output Per Wage Employee in (USD)</t>
  </si>
  <si>
    <t>Compensation per Paid Employee in (USD)</t>
  </si>
  <si>
    <t>Financial Intermediaries</t>
  </si>
  <si>
    <t>مجموع الوساطة المالية</t>
  </si>
  <si>
    <t>Other Credit  Institutions</t>
  </si>
  <si>
    <t xml:space="preserve">  بورصة فلسطين</t>
  </si>
  <si>
    <t>* The data excludes those parts of Jerusalem governerate which were annexed by Israel in 1967</t>
  </si>
  <si>
    <t>*البيانات باستثناء ذلك الجزء من محافظة القدس الذي ضمته إسرائيل عنوة بعيد احتلالها للضفة الغربية عام 1967</t>
  </si>
  <si>
    <t xml:space="preserve"> عدد المؤسسات والعاملين وأهم المؤشرات الاقتصادية حسب النشاط الاقتصادي في فلسطين*، 2016</t>
  </si>
  <si>
    <t xml:space="preserve"> Number of Enterprises and Employed Persons and Main Economic Indicators by Economic Activity in Palestine*, 2016</t>
  </si>
  <si>
    <t xml:space="preserve"> بعض المؤشرات المستخلصة من المسح حسب النشاط الاقتصادي في فلسطين*، 2016</t>
  </si>
  <si>
    <t>Selected Indicators by Economic Activity in Palestine*, 2016</t>
  </si>
  <si>
    <t>(القيمة بالأف دولار أمريكي)</t>
  </si>
  <si>
    <t xml:space="preserve">المؤشرات الاقتصادية الرئيسية لمجموع الوساطة المالية في فلسطين* للسنوات من 2006 - 2016 
</t>
  </si>
  <si>
    <t>Main Economic Indicators for Financial Intermediation Activity in Palestine* for the years 2006 - 2016 
To download all data Click  here</t>
  </si>
  <si>
    <t>المؤشر</t>
  </si>
  <si>
    <t>Indicator</t>
  </si>
  <si>
    <t xml:space="preserve">عدد المؤسسات
</t>
  </si>
  <si>
    <t>تعويضات العاملين</t>
  </si>
  <si>
    <t>الإنتاج</t>
  </si>
  <si>
    <t>الاستهلاك الوسيط</t>
  </si>
  <si>
    <t>التكوين الرأسمالي الثابت الإجمالي</t>
  </si>
  <si>
    <t>Number enterprises</t>
  </si>
  <si>
    <t>Number of employed persons</t>
  </si>
  <si>
    <t>Compensations of employees</t>
  </si>
  <si>
    <t>Intermediate consumption</t>
  </si>
  <si>
    <t>Gross value added</t>
  </si>
  <si>
    <t>Gross fixed capital formation</t>
  </si>
</sst>
</file>

<file path=xl/styles.xml><?xml version="1.0" encoding="utf-8"?>
<styleSheet xmlns="http://schemas.openxmlformats.org/spreadsheetml/2006/main">
  <numFmts count="5">
    <numFmt numFmtId="164" formatCode="0.0"/>
    <numFmt numFmtId="165" formatCode="###0"/>
    <numFmt numFmtId="166" formatCode="&quot;ر.س.‏&quot;\ #,##0.0_-"/>
    <numFmt numFmtId="167" formatCode="0.0%"/>
    <numFmt numFmtId="168" formatCode="#,##0.0"/>
  </numFmts>
  <fonts count="44">
    <font>
      <sz val="10"/>
      <name val="Arial"/>
      <charset val="178"/>
    </font>
    <font>
      <sz val="9"/>
      <name val="Arabic Transparent"/>
      <charset val="178"/>
    </font>
    <font>
      <b/>
      <sz val="9"/>
      <name val="Arabic Transparent"/>
      <charset val="178"/>
    </font>
    <font>
      <sz val="9"/>
      <name val="Times New Roman"/>
      <family val="1"/>
      <charset val="178"/>
    </font>
    <font>
      <b/>
      <sz val="9"/>
      <name val="Times New Roman"/>
      <family val="1"/>
      <charset val="178"/>
    </font>
    <font>
      <b/>
      <sz val="11"/>
      <name val="Arial"/>
      <family val="2"/>
    </font>
    <font>
      <b/>
      <sz val="11"/>
      <name val="Times New Roman"/>
      <family val="1"/>
    </font>
    <font>
      <sz val="10"/>
      <name val="MS Sans Serif"/>
      <family val="2"/>
      <charset val="178"/>
    </font>
    <font>
      <b/>
      <sz val="12"/>
      <name val="Times New Roman"/>
      <family val="1"/>
    </font>
    <font>
      <sz val="10"/>
      <name val="Arial"/>
      <family val="2"/>
    </font>
    <font>
      <sz val="9"/>
      <name val="Simplified Arabic"/>
      <family val="1"/>
    </font>
    <font>
      <sz val="9"/>
      <name val="Arial"/>
      <family val="2"/>
    </font>
    <font>
      <b/>
      <sz val="9"/>
      <name val="Simplified Arabic"/>
      <family val="1"/>
    </font>
    <font>
      <b/>
      <sz val="9"/>
      <name val="Arial"/>
      <family val="2"/>
    </font>
    <font>
      <b/>
      <sz val="11"/>
      <name val="Simplified Arabic"/>
      <family val="1"/>
    </font>
    <font>
      <b/>
      <sz val="12"/>
      <name val="Times New Roman"/>
      <family val="1"/>
      <charset val="178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  <scheme val="minor"/>
    </font>
    <font>
      <sz val="9"/>
      <color indexed="8"/>
      <name val="Arial"/>
      <family val="2"/>
    </font>
    <font>
      <sz val="10"/>
      <name val="Arabic Transparent"/>
      <charset val="178"/>
    </font>
    <font>
      <b/>
      <sz val="9"/>
      <name val="Arial"/>
      <family val="2"/>
      <scheme val="minor"/>
    </font>
    <font>
      <b/>
      <sz val="12"/>
      <color theme="1"/>
      <name val="Times New Roman"/>
      <family val="1"/>
    </font>
    <font>
      <b/>
      <sz val="9"/>
      <color theme="1"/>
      <name val="Simplified Arabic"/>
      <family val="1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Times New Roman"/>
      <family val="1"/>
      <charset val="178"/>
    </font>
    <font>
      <sz val="10"/>
      <color theme="1"/>
      <name val="Arial"/>
      <family val="2"/>
    </font>
    <font>
      <b/>
      <sz val="9"/>
      <color theme="1"/>
      <name val="Times New Roman"/>
      <family val="1"/>
      <charset val="178"/>
    </font>
    <font>
      <sz val="9"/>
      <color theme="1"/>
      <name val="Arabic Transparent"/>
      <charset val="178"/>
    </font>
    <font>
      <sz val="8"/>
      <name val="Simplified Arabic"/>
      <family val="1"/>
    </font>
    <font>
      <sz val="8"/>
      <name val="Arial"/>
      <family val="2"/>
    </font>
    <font>
      <b/>
      <sz val="11"/>
      <name val="Times New Roman"/>
      <family val="1"/>
      <charset val="178"/>
    </font>
    <font>
      <b/>
      <sz val="10"/>
      <name val="Times New Roman"/>
      <family val="1"/>
      <charset val="178"/>
    </font>
    <font>
      <sz val="10"/>
      <name val="Times New Roman"/>
      <family val="1"/>
      <charset val="178"/>
    </font>
    <font>
      <b/>
      <sz val="9"/>
      <name val="Times New Roman"/>
      <family val="1"/>
    </font>
    <font>
      <sz val="8"/>
      <color rgb="FF000000"/>
      <name val="Simplified Arabic"/>
      <family val="1"/>
    </font>
    <font>
      <sz val="8"/>
      <name val="Times New Roman"/>
      <family val="1"/>
      <charset val="178"/>
    </font>
    <font>
      <sz val="12"/>
      <name val="Times New Roman"/>
      <family val="1"/>
    </font>
    <font>
      <b/>
      <sz val="10"/>
      <name val="Arial"/>
      <family val="2"/>
    </font>
    <font>
      <sz val="14"/>
      <name val="Arial"/>
      <family val="2"/>
    </font>
    <font>
      <sz val="12"/>
      <name val="Simplified Arabic"/>
      <family val="1"/>
    </font>
    <font>
      <sz val="14"/>
      <name val="Times New Roman"/>
      <family val="1"/>
      <charset val="178"/>
    </font>
    <font>
      <sz val="8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7" fillId="0" borderId="0"/>
    <xf numFmtId="0" fontId="9" fillId="0" borderId="0"/>
    <xf numFmtId="9" fontId="9" fillId="0" borderId="0" applyFont="0" applyFill="0" applyBorder="0" applyAlignment="0" applyProtection="0"/>
  </cellStyleXfs>
  <cellXfs count="240">
    <xf numFmtId="0" fontId="0" fillId="0" borderId="0" xfId="0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" fontId="4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1" fontId="3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164" fontId="1" fillId="0" borderId="0" xfId="0" applyNumberFormat="1" applyFont="1" applyBorder="1" applyAlignment="1">
      <alignment vertical="center"/>
    </xf>
    <xf numFmtId="164" fontId="1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Fill="1" applyAlignment="1">
      <alignment horizontal="center" vertical="center"/>
    </xf>
    <xf numFmtId="164" fontId="9" fillId="0" borderId="0" xfId="1" applyNumberFormat="1" applyFont="1" applyFill="1" applyAlignment="1">
      <alignment horizontal="right" vertical="center" wrapText="1"/>
    </xf>
    <xf numFmtId="0" fontId="11" fillId="0" borderId="0" xfId="0" applyFont="1" applyAlignment="1">
      <alignment vertical="center"/>
    </xf>
    <xf numFmtId="0" fontId="13" fillId="0" borderId="0" xfId="0" applyFont="1"/>
    <xf numFmtId="164" fontId="15" fillId="0" borderId="0" xfId="0" applyNumberFormat="1" applyFont="1" applyBorder="1" applyAlignment="1">
      <alignment vertical="center"/>
    </xf>
    <xf numFmtId="164" fontId="12" fillId="0" borderId="1" xfId="0" applyNumberFormat="1" applyFont="1" applyFill="1" applyBorder="1" applyAlignment="1">
      <alignment horizontal="center" vertical="top" wrapText="1"/>
    </xf>
    <xf numFmtId="164" fontId="12" fillId="0" borderId="2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164" fontId="13" fillId="0" borderId="8" xfId="0" applyNumberFormat="1" applyFont="1" applyFill="1" applyBorder="1" applyAlignment="1">
      <alignment horizontal="center" vertical="top" wrapText="1"/>
    </xf>
    <xf numFmtId="164" fontId="13" fillId="0" borderId="9" xfId="0" applyNumberFormat="1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164" fontId="11" fillId="0" borderId="0" xfId="0" applyNumberFormat="1" applyFont="1" applyBorder="1" applyAlignment="1">
      <alignment horizontal="right" vertical="top" readingOrder="1"/>
    </xf>
    <xf numFmtId="164" fontId="0" fillId="0" borderId="0" xfId="0" applyNumberFormat="1" applyBorder="1" applyAlignment="1">
      <alignment horizontal="right" vertical="top"/>
    </xf>
    <xf numFmtId="164" fontId="13" fillId="0" borderId="0" xfId="0" applyNumberFormat="1" applyFont="1" applyBorder="1" applyAlignment="1">
      <alignment horizontal="right" vertical="top" readingOrder="1"/>
    </xf>
    <xf numFmtId="0" fontId="13" fillId="0" borderId="9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right" vertical="center" wrapText="1"/>
    </xf>
    <xf numFmtId="0" fontId="13" fillId="0" borderId="7" xfId="0" applyFont="1" applyFill="1" applyBorder="1" applyAlignment="1">
      <alignment horizontal="right" vertical="center" wrapText="1"/>
    </xf>
    <xf numFmtId="0" fontId="11" fillId="0" borderId="9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right" vertical="center" wrapText="1"/>
    </xf>
    <xf numFmtId="0" fontId="20" fillId="0" borderId="0" xfId="0" applyFont="1" applyAlignment="1">
      <alignment vertical="center"/>
    </xf>
    <xf numFmtId="164" fontId="11" fillId="0" borderId="0" xfId="0" applyNumberFormat="1" applyFont="1" applyBorder="1" applyAlignment="1">
      <alignment horizontal="right" vertical="top"/>
    </xf>
    <xf numFmtId="0" fontId="18" fillId="0" borderId="0" xfId="0" applyFont="1" applyBorder="1" applyAlignment="1">
      <alignment horizontal="right" vertical="top" readingOrder="1"/>
    </xf>
    <xf numFmtId="0" fontId="18" fillId="0" borderId="0" xfId="0" applyFont="1" applyBorder="1" applyAlignment="1">
      <alignment horizontal="right" vertical="top" wrapText="1" readingOrder="1"/>
    </xf>
    <xf numFmtId="165" fontId="18" fillId="0" borderId="0" xfId="0" applyNumberFormat="1" applyFont="1" applyBorder="1" applyAlignment="1">
      <alignment horizontal="right" vertical="top" wrapText="1" readingOrder="1"/>
    </xf>
    <xf numFmtId="165" fontId="18" fillId="0" borderId="0" xfId="0" applyNumberFormat="1" applyFont="1" applyBorder="1" applyAlignment="1">
      <alignment horizontal="right" vertical="top"/>
    </xf>
    <xf numFmtId="0" fontId="21" fillId="0" borderId="0" xfId="0" applyFont="1" applyBorder="1" applyAlignment="1">
      <alignment horizontal="right" vertical="top" readingOrder="1"/>
    </xf>
    <xf numFmtId="164" fontId="18" fillId="0" borderId="0" xfId="0" applyNumberFormat="1" applyFont="1" applyBorder="1" applyAlignment="1">
      <alignment horizontal="right" vertical="top" wrapText="1" readingOrder="1"/>
    </xf>
    <xf numFmtId="0" fontId="11" fillId="0" borderId="9" xfId="0" applyFont="1" applyFill="1" applyBorder="1" applyAlignment="1">
      <alignment horizontal="right" vertical="center" wrapText="1"/>
    </xf>
    <xf numFmtId="0" fontId="13" fillId="0" borderId="7" xfId="0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right" vertical="top" wrapText="1" indent="1"/>
    </xf>
    <xf numFmtId="0" fontId="13" fillId="0" borderId="5" xfId="0" applyFont="1" applyFill="1" applyBorder="1" applyAlignment="1">
      <alignment horizontal="right" vertical="top" wrapText="1" indent="1"/>
    </xf>
    <xf numFmtId="0" fontId="11" fillId="0" borderId="3" xfId="0" applyFont="1" applyFill="1" applyBorder="1" applyAlignment="1">
      <alignment horizontal="right" vertical="top" indent="1"/>
    </xf>
    <xf numFmtId="0" fontId="11" fillId="0" borderId="4" xfId="0" applyFont="1" applyFill="1" applyBorder="1" applyAlignment="1">
      <alignment horizontal="right" vertical="top" indent="1"/>
    </xf>
    <xf numFmtId="0" fontId="11" fillId="0" borderId="5" xfId="0" applyFont="1" applyFill="1" applyBorder="1" applyAlignment="1">
      <alignment horizontal="right" vertical="top" indent="1"/>
    </xf>
    <xf numFmtId="0" fontId="12" fillId="0" borderId="3" xfId="0" applyFont="1" applyFill="1" applyBorder="1" applyAlignment="1">
      <alignment horizontal="right" vertical="top" wrapText="1" indent="1" readingOrder="2"/>
    </xf>
    <xf numFmtId="0" fontId="13" fillId="0" borderId="4" xfId="0" applyFont="1" applyFill="1" applyBorder="1" applyAlignment="1">
      <alignment horizontal="right" vertical="top" wrapText="1" indent="1" readingOrder="2"/>
    </xf>
    <xf numFmtId="0" fontId="10" fillId="0" borderId="4" xfId="0" applyFont="1" applyFill="1" applyBorder="1" applyAlignment="1">
      <alignment horizontal="right" vertical="top" wrapText="1" indent="1" readingOrder="2"/>
    </xf>
    <xf numFmtId="0" fontId="10" fillId="0" borderId="4" xfId="0" applyFont="1" applyBorder="1" applyAlignment="1">
      <alignment horizontal="right" vertical="top" wrapText="1" indent="1" readingOrder="2"/>
    </xf>
    <xf numFmtId="164" fontId="13" fillId="0" borderId="2" xfId="0" applyNumberFormat="1" applyFont="1" applyBorder="1" applyAlignment="1">
      <alignment horizontal="right" vertical="top" indent="1" readingOrder="1"/>
    </xf>
    <xf numFmtId="164" fontId="13" fillId="0" borderId="11" xfId="0" applyNumberFormat="1" applyFont="1" applyBorder="1" applyAlignment="1">
      <alignment horizontal="right" vertical="top" indent="1" readingOrder="1"/>
    </xf>
    <xf numFmtId="1" fontId="13" fillId="0" borderId="11" xfId="0" applyNumberFormat="1" applyFont="1" applyBorder="1" applyAlignment="1">
      <alignment horizontal="right" vertical="top" indent="1" readingOrder="1"/>
    </xf>
    <xf numFmtId="1" fontId="13" fillId="0" borderId="3" xfId="0" applyNumberFormat="1" applyFont="1" applyBorder="1" applyAlignment="1">
      <alignment horizontal="right" vertical="top" indent="1" readingOrder="1"/>
    </xf>
    <xf numFmtId="164" fontId="16" fillId="0" borderId="9" xfId="0" applyNumberFormat="1" applyFont="1" applyBorder="1" applyAlignment="1">
      <alignment horizontal="right" vertical="top" indent="1" readingOrder="1"/>
    </xf>
    <xf numFmtId="164" fontId="17" fillId="0" borderId="0" xfId="0" applyNumberFormat="1" applyFont="1" applyBorder="1" applyAlignment="1">
      <alignment horizontal="right" vertical="top" indent="1" readingOrder="1"/>
    </xf>
    <xf numFmtId="164" fontId="16" fillId="0" borderId="0" xfId="0" applyNumberFormat="1" applyFont="1" applyBorder="1" applyAlignment="1">
      <alignment horizontal="right" vertical="top" indent="1" readingOrder="1"/>
    </xf>
    <xf numFmtId="164" fontId="18" fillId="0" borderId="0" xfId="0" applyNumberFormat="1" applyFont="1" applyBorder="1" applyAlignment="1">
      <alignment horizontal="right" vertical="top" indent="1"/>
    </xf>
    <xf numFmtId="1" fontId="18" fillId="0" borderId="0" xfId="0" applyNumberFormat="1" applyFont="1" applyBorder="1" applyAlignment="1">
      <alignment horizontal="right" vertical="top" indent="1" readingOrder="1"/>
    </xf>
    <xf numFmtId="1" fontId="16" fillId="0" borderId="4" xfId="0" applyNumberFormat="1" applyFont="1" applyBorder="1" applyAlignment="1">
      <alignment horizontal="right" vertical="top" indent="1" readingOrder="1"/>
    </xf>
    <xf numFmtId="164" fontId="11" fillId="0" borderId="9" xfId="0" applyNumberFormat="1" applyFont="1" applyBorder="1" applyAlignment="1">
      <alignment horizontal="right" vertical="top" indent="1"/>
    </xf>
    <xf numFmtId="164" fontId="11" fillId="0" borderId="0" xfId="0" applyNumberFormat="1" applyFont="1" applyBorder="1" applyAlignment="1">
      <alignment horizontal="right" vertical="top" indent="1" readingOrder="1"/>
    </xf>
    <xf numFmtId="164" fontId="11" fillId="0" borderId="0" xfId="0" applyNumberFormat="1" applyFont="1" applyBorder="1" applyAlignment="1">
      <alignment horizontal="right" vertical="top" indent="1"/>
    </xf>
    <xf numFmtId="1" fontId="11" fillId="0" borderId="0" xfId="0" applyNumberFormat="1" applyFont="1" applyBorder="1" applyAlignment="1">
      <alignment horizontal="right" vertical="top" indent="1" readingOrder="1"/>
    </xf>
    <xf numFmtId="1" fontId="11" fillId="0" borderId="4" xfId="0" applyNumberFormat="1" applyFont="1" applyBorder="1" applyAlignment="1">
      <alignment horizontal="right" vertical="top" indent="1" readingOrder="1"/>
    </xf>
    <xf numFmtId="164" fontId="16" fillId="0" borderId="4" xfId="0" applyNumberFormat="1" applyFont="1" applyBorder="1" applyAlignment="1">
      <alignment horizontal="right" vertical="top" indent="1" readingOrder="1"/>
    </xf>
    <xf numFmtId="164" fontId="19" fillId="0" borderId="9" xfId="0" applyNumberFormat="1" applyFont="1" applyBorder="1" applyAlignment="1">
      <alignment horizontal="right" vertical="top" indent="1"/>
    </xf>
    <xf numFmtId="164" fontId="11" fillId="0" borderId="9" xfId="0" applyNumberFormat="1" applyFont="1" applyBorder="1" applyAlignment="1">
      <alignment horizontal="right" vertical="top" indent="1" readingOrder="1"/>
    </xf>
    <xf numFmtId="166" fontId="13" fillId="0" borderId="9" xfId="0" applyNumberFormat="1" applyFont="1" applyFill="1" applyBorder="1" applyAlignment="1">
      <alignment horizontal="left" vertical="top" wrapText="1" indent="1"/>
    </xf>
    <xf numFmtId="0" fontId="11" fillId="0" borderId="9" xfId="0" applyFont="1" applyFill="1" applyBorder="1" applyAlignment="1">
      <alignment horizontal="left" vertical="top" wrapText="1" indent="1"/>
    </xf>
    <xf numFmtId="0" fontId="11" fillId="0" borderId="9" xfId="0" applyFont="1" applyBorder="1" applyAlignment="1">
      <alignment horizontal="left" vertical="top" wrapText="1" indent="1"/>
    </xf>
    <xf numFmtId="0" fontId="13" fillId="0" borderId="2" xfId="0" applyFont="1" applyFill="1" applyBorder="1" applyAlignment="1">
      <alignment horizontal="center" vertical="top" wrapText="1"/>
    </xf>
    <xf numFmtId="0" fontId="22" fillId="0" borderId="0" xfId="0" applyFont="1" applyFill="1" applyAlignment="1">
      <alignment horizontal="center" vertical="center"/>
    </xf>
    <xf numFmtId="164" fontId="23" fillId="0" borderId="2" xfId="0" applyNumberFormat="1" applyFont="1" applyFill="1" applyBorder="1" applyAlignment="1">
      <alignment horizontal="center" vertical="top" wrapText="1"/>
    </xf>
    <xf numFmtId="164" fontId="24" fillId="0" borderId="9" xfId="0" applyNumberFormat="1" applyFont="1" applyFill="1" applyBorder="1" applyAlignment="1">
      <alignment horizontal="center" vertical="top" wrapText="1"/>
    </xf>
    <xf numFmtId="164" fontId="24" fillId="0" borderId="11" xfId="0" applyNumberFormat="1" applyFont="1" applyBorder="1" applyAlignment="1">
      <alignment horizontal="right" vertical="top" indent="1" readingOrder="1"/>
    </xf>
    <xf numFmtId="164" fontId="24" fillId="0" borderId="0" xfId="0" applyNumberFormat="1" applyFont="1" applyBorder="1" applyAlignment="1">
      <alignment horizontal="right" vertical="top" indent="1" readingOrder="1"/>
    </xf>
    <xf numFmtId="164" fontId="25" fillId="0" borderId="0" xfId="0" applyNumberFormat="1" applyFont="1" applyBorder="1" applyAlignment="1">
      <alignment horizontal="right" vertical="top" indent="1"/>
    </xf>
    <xf numFmtId="164" fontId="25" fillId="0" borderId="0" xfId="0" applyNumberFormat="1" applyFont="1" applyBorder="1" applyAlignment="1">
      <alignment horizontal="right" vertical="top" indent="1" readingOrder="1"/>
    </xf>
    <xf numFmtId="164" fontId="26" fillId="0" borderId="0" xfId="0" applyNumberFormat="1" applyFont="1" applyBorder="1" applyAlignment="1">
      <alignment vertical="center"/>
    </xf>
    <xf numFmtId="164" fontId="27" fillId="0" borderId="0" xfId="0" applyNumberFormat="1" applyFont="1" applyAlignment="1">
      <alignment vertical="center"/>
    </xf>
    <xf numFmtId="164" fontId="28" fillId="0" borderId="0" xfId="0" applyNumberFormat="1" applyFont="1" applyBorder="1" applyAlignment="1">
      <alignment vertical="center"/>
    </xf>
    <xf numFmtId="164" fontId="29" fillId="0" borderId="0" xfId="0" applyNumberFormat="1" applyFont="1" applyBorder="1" applyAlignment="1">
      <alignment vertical="center"/>
    </xf>
    <xf numFmtId="164" fontId="29" fillId="0" borderId="0" xfId="0" applyNumberFormat="1" applyFont="1" applyAlignment="1">
      <alignment vertical="center"/>
    </xf>
    <xf numFmtId="0" fontId="31" fillId="0" borderId="0" xfId="0" applyFont="1" applyBorder="1" applyAlignment="1">
      <alignment horizontal="left" vertical="center"/>
    </xf>
    <xf numFmtId="0" fontId="13" fillId="0" borderId="2" xfId="0" applyFont="1" applyFill="1" applyBorder="1" applyAlignment="1">
      <alignment horizontal="left" vertical="top" wrapText="1" indent="1"/>
    </xf>
    <xf numFmtId="0" fontId="11" fillId="0" borderId="7" xfId="0" applyFont="1" applyFill="1" applyBorder="1" applyAlignment="1">
      <alignment horizontal="left" vertical="top" wrapText="1" indent="1"/>
    </xf>
    <xf numFmtId="164" fontId="11" fillId="0" borderId="7" xfId="0" applyNumberFormat="1" applyFont="1" applyBorder="1" applyAlignment="1">
      <alignment horizontal="right" vertical="top" indent="1"/>
    </xf>
    <xf numFmtId="164" fontId="11" fillId="0" borderId="6" xfId="0" applyNumberFormat="1" applyFont="1" applyBorder="1" applyAlignment="1">
      <alignment horizontal="right" vertical="top" indent="1" readingOrder="1"/>
    </xf>
    <xf numFmtId="164" fontId="25" fillId="0" borderId="6" xfId="0" applyNumberFormat="1" applyFont="1" applyBorder="1" applyAlignment="1">
      <alignment horizontal="right" vertical="top" indent="1" readingOrder="1"/>
    </xf>
    <xf numFmtId="164" fontId="11" fillId="0" borderId="6" xfId="0" applyNumberFormat="1" applyFont="1" applyBorder="1" applyAlignment="1">
      <alignment horizontal="right" vertical="top" indent="1"/>
    </xf>
    <xf numFmtId="1" fontId="11" fillId="0" borderId="6" xfId="0" applyNumberFormat="1" applyFont="1" applyBorder="1" applyAlignment="1">
      <alignment horizontal="right" vertical="top" indent="1" readingOrder="1"/>
    </xf>
    <xf numFmtId="1" fontId="11" fillId="0" borderId="5" xfId="0" applyNumberFormat="1" applyFont="1" applyBorder="1" applyAlignment="1">
      <alignment horizontal="right" vertical="top" indent="1" readingOrder="1"/>
    </xf>
    <xf numFmtId="0" fontId="12" fillId="0" borderId="2" xfId="0" applyFont="1" applyFill="1" applyBorder="1" applyAlignment="1">
      <alignment horizontal="center" vertical="top" wrapText="1"/>
    </xf>
    <xf numFmtId="0" fontId="32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5" fillId="2" borderId="0" xfId="2" applyFont="1" applyFill="1" applyAlignment="1">
      <alignment horizontal="center" vertical="center"/>
    </xf>
    <xf numFmtId="164" fontId="12" fillId="0" borderId="1" xfId="2" applyNumberFormat="1" applyFont="1" applyBorder="1" applyAlignment="1">
      <alignment horizontal="center" vertical="top" wrapText="1"/>
    </xf>
    <xf numFmtId="164" fontId="12" fillId="2" borderId="1" xfId="2" applyNumberFormat="1" applyFont="1" applyFill="1" applyBorder="1" applyAlignment="1">
      <alignment horizontal="center" vertical="top" wrapText="1"/>
    </xf>
    <xf numFmtId="0" fontId="33" fillId="0" borderId="0" xfId="2" applyFont="1" applyAlignment="1">
      <alignment horizontal="center" vertical="center"/>
    </xf>
    <xf numFmtId="164" fontId="13" fillId="0" borderId="8" xfId="2" applyNumberFormat="1" applyFont="1" applyBorder="1" applyAlignment="1">
      <alignment horizontal="center" vertical="top" wrapText="1"/>
    </xf>
    <xf numFmtId="164" fontId="13" fillId="2" borderId="8" xfId="2" applyNumberFormat="1" applyFont="1" applyFill="1" applyBorder="1" applyAlignment="1">
      <alignment horizontal="center" vertical="top" wrapText="1"/>
    </xf>
    <xf numFmtId="0" fontId="34" fillId="0" borderId="0" xfId="2" applyFont="1" applyAlignment="1">
      <alignment vertical="center"/>
    </xf>
    <xf numFmtId="0" fontId="13" fillId="0" borderId="2" xfId="2" applyFont="1" applyBorder="1" applyAlignment="1">
      <alignment horizontal="left" vertical="top" indent="1"/>
    </xf>
    <xf numFmtId="164" fontId="13" fillId="0" borderId="2" xfId="3" applyNumberFormat="1" applyFont="1" applyBorder="1" applyAlignment="1">
      <alignment horizontal="right" vertical="top" indent="1"/>
    </xf>
    <xf numFmtId="164" fontId="13" fillId="0" borderId="11" xfId="3" applyNumberFormat="1" applyFont="1" applyBorder="1" applyAlignment="1">
      <alignment horizontal="right" vertical="top" indent="1"/>
    </xf>
    <xf numFmtId="164" fontId="13" fillId="0" borderId="11" xfId="2" applyNumberFormat="1" applyFont="1" applyBorder="1" applyAlignment="1">
      <alignment horizontal="right" vertical="top" indent="1"/>
    </xf>
    <xf numFmtId="164" fontId="13" fillId="0" borderId="3" xfId="2" applyNumberFormat="1" applyFont="1" applyBorder="1" applyAlignment="1">
      <alignment horizontal="right" vertical="top" indent="1"/>
    </xf>
    <xf numFmtId="0" fontId="12" fillId="0" borderId="3" xfId="2" applyFont="1" applyBorder="1" applyAlignment="1">
      <alignment horizontal="right" vertical="top" indent="1" readingOrder="2"/>
    </xf>
    <xf numFmtId="0" fontId="13" fillId="0" borderId="2" xfId="2" applyFont="1" applyBorder="1" applyAlignment="1">
      <alignment horizontal="center" vertical="top"/>
    </xf>
    <xf numFmtId="0" fontId="13" fillId="0" borderId="3" xfId="2" applyFont="1" applyBorder="1" applyAlignment="1">
      <alignment horizontal="right" vertical="top"/>
    </xf>
    <xf numFmtId="164" fontId="33" fillId="0" borderId="0" xfId="2" applyNumberFormat="1" applyFont="1" applyAlignment="1">
      <alignment horizontal="center" vertical="center"/>
    </xf>
    <xf numFmtId="0" fontId="13" fillId="0" borderId="9" xfId="2" applyFont="1" applyBorder="1" applyAlignment="1">
      <alignment horizontal="left" vertical="top" indent="1"/>
    </xf>
    <xf numFmtId="164" fontId="11" fillId="0" borderId="9" xfId="2" applyNumberFormat="1" applyFont="1" applyBorder="1" applyAlignment="1">
      <alignment horizontal="right" vertical="top" indent="1"/>
    </xf>
    <xf numFmtId="164" fontId="11" fillId="0" borderId="0" xfId="2" applyNumberFormat="1" applyFont="1" applyBorder="1" applyAlignment="1">
      <alignment horizontal="right" vertical="top" indent="1"/>
    </xf>
    <xf numFmtId="164" fontId="11" fillId="0" borderId="0" xfId="3" applyNumberFormat="1" applyFont="1" applyBorder="1" applyAlignment="1">
      <alignment horizontal="right" vertical="top" indent="1"/>
    </xf>
    <xf numFmtId="164" fontId="11" fillId="0" borderId="4" xfId="2" applyNumberFormat="1" applyFont="1" applyBorder="1" applyAlignment="1">
      <alignment horizontal="right" vertical="top" indent="1"/>
    </xf>
    <xf numFmtId="0" fontId="12" fillId="0" borderId="4" xfId="2" applyFont="1" applyBorder="1" applyAlignment="1">
      <alignment horizontal="right" vertical="top" indent="1"/>
    </xf>
    <xf numFmtId="0" fontId="13" fillId="0" borderId="0" xfId="2" applyFont="1" applyAlignment="1">
      <alignment vertical="top"/>
    </xf>
    <xf numFmtId="0" fontId="13" fillId="0" borderId="4" xfId="2" applyFont="1" applyBorder="1" applyAlignment="1">
      <alignment horizontal="right" vertical="top" indent="1"/>
    </xf>
    <xf numFmtId="0" fontId="11" fillId="0" borderId="9" xfId="2" applyFont="1" applyBorder="1" applyAlignment="1">
      <alignment horizontal="left" vertical="top" indent="1"/>
    </xf>
    <xf numFmtId="164" fontId="11" fillId="0" borderId="9" xfId="3" applyNumberFormat="1" applyFont="1" applyBorder="1" applyAlignment="1">
      <alignment horizontal="right" vertical="top" indent="1"/>
    </xf>
    <xf numFmtId="0" fontId="10" fillId="0" borderId="4" xfId="2" applyFont="1" applyBorder="1" applyAlignment="1">
      <alignment horizontal="right" vertical="top" indent="1"/>
    </xf>
    <xf numFmtId="0" fontId="11" fillId="0" borderId="3" xfId="2" applyFont="1" applyFill="1" applyBorder="1" applyAlignment="1">
      <alignment horizontal="right" vertical="top" indent="1"/>
    </xf>
    <xf numFmtId="0" fontId="13" fillId="0" borderId="9" xfId="2" applyFont="1" applyBorder="1" applyAlignment="1">
      <alignment horizontal="center" vertical="top"/>
    </xf>
    <xf numFmtId="0" fontId="11" fillId="0" borderId="4" xfId="2" applyFont="1" applyFill="1" applyBorder="1" applyAlignment="1">
      <alignment horizontal="right" vertical="top" indent="1"/>
    </xf>
    <xf numFmtId="164" fontId="33" fillId="0" borderId="0" xfId="2" applyNumberFormat="1" applyFont="1" applyAlignment="1">
      <alignment vertical="center"/>
    </xf>
    <xf numFmtId="0" fontId="33" fillId="0" borderId="0" xfId="2" applyFont="1" applyAlignment="1">
      <alignment vertical="center"/>
    </xf>
    <xf numFmtId="0" fontId="13" fillId="0" borderId="7" xfId="2" applyFont="1" applyBorder="1" applyAlignment="1">
      <alignment horizontal="center" vertical="top"/>
    </xf>
    <xf numFmtId="0" fontId="11" fillId="0" borderId="5" xfId="2" applyFont="1" applyFill="1" applyBorder="1" applyAlignment="1">
      <alignment horizontal="right" vertical="top" indent="1"/>
    </xf>
    <xf numFmtId="164" fontId="34" fillId="0" borderId="0" xfId="2" applyNumberFormat="1" applyFont="1" applyAlignment="1">
      <alignment vertical="center"/>
    </xf>
    <xf numFmtId="0" fontId="34" fillId="0" borderId="7" xfId="2" applyFont="1" applyBorder="1" applyAlignment="1">
      <alignment horizontal="left" vertical="center"/>
    </xf>
    <xf numFmtId="0" fontId="18" fillId="0" borderId="7" xfId="2" applyFont="1" applyBorder="1" applyAlignment="1">
      <alignment horizontal="right" vertical="top" indent="1"/>
    </xf>
    <xf numFmtId="164" fontId="18" fillId="0" borderId="6" xfId="2" applyNumberFormat="1" applyFont="1" applyBorder="1" applyAlignment="1">
      <alignment horizontal="right" vertical="top" indent="1"/>
    </xf>
    <xf numFmtId="164" fontId="18" fillId="2" borderId="6" xfId="2" applyNumberFormat="1" applyFont="1" applyFill="1" applyBorder="1" applyAlignment="1">
      <alignment horizontal="right" vertical="top" indent="1"/>
    </xf>
    <xf numFmtId="164" fontId="18" fillId="0" borderId="5" xfId="2" applyNumberFormat="1" applyFont="1" applyBorder="1" applyAlignment="1">
      <alignment horizontal="right" vertical="top" indent="1"/>
    </xf>
    <xf numFmtId="0" fontId="20" fillId="0" borderId="5" xfId="2" applyFont="1" applyBorder="1" applyAlignment="1">
      <alignment horizontal="right" vertical="center"/>
    </xf>
    <xf numFmtId="0" fontId="1" fillId="0" borderId="7" xfId="2" applyFont="1" applyBorder="1" applyAlignment="1">
      <alignment horizontal="center" vertical="center"/>
    </xf>
    <xf numFmtId="0" fontId="35" fillId="0" borderId="5" xfId="2" applyFont="1" applyBorder="1" applyAlignment="1">
      <alignment horizontal="center" vertical="center"/>
    </xf>
    <xf numFmtId="0" fontId="37" fillId="0" borderId="0" xfId="2" applyFont="1" applyAlignment="1">
      <alignment vertical="center"/>
    </xf>
    <xf numFmtId="0" fontId="11" fillId="0" borderId="0" xfId="2" applyFont="1" applyAlignment="1">
      <alignment horizontal="right" vertical="top" readingOrder="1"/>
    </xf>
    <xf numFmtId="164" fontId="3" fillId="2" borderId="0" xfId="2" applyNumberFormat="1" applyFont="1" applyFill="1" applyAlignment="1">
      <alignment vertical="center"/>
    </xf>
    <xf numFmtId="0" fontId="38" fillId="0" borderId="0" xfId="2" applyFont="1"/>
    <xf numFmtId="0" fontId="34" fillId="0" borderId="0" xfId="2" applyFont="1" applyAlignment="1">
      <alignment horizontal="right" vertical="center"/>
    </xf>
    <xf numFmtId="164" fontId="39" fillId="2" borderId="0" xfId="1" applyNumberFormat="1" applyFont="1" applyFill="1" applyAlignment="1">
      <alignment horizontal="right" vertical="center"/>
    </xf>
    <xf numFmtId="164" fontId="39" fillId="0" borderId="0" xfId="1" applyNumberFormat="1" applyFont="1" applyFill="1" applyAlignment="1">
      <alignment horizontal="right" vertical="center" wrapText="1"/>
    </xf>
    <xf numFmtId="167" fontId="3" fillId="0" borderId="0" xfId="3" applyNumberFormat="1" applyFont="1" applyAlignment="1">
      <alignment horizontal="right" vertical="center"/>
    </xf>
    <xf numFmtId="164" fontId="34" fillId="0" borderId="0" xfId="2" applyNumberFormat="1" applyFont="1" applyAlignment="1">
      <alignment horizontal="right" vertical="center"/>
    </xf>
    <xf numFmtId="0" fontId="9" fillId="2" borderId="0" xfId="1" applyFont="1" applyFill="1" applyBorder="1" applyAlignment="1">
      <alignment horizontal="right" vertical="center"/>
    </xf>
    <xf numFmtId="167" fontId="9" fillId="0" borderId="0" xfId="3" applyNumberFormat="1" applyFont="1" applyFill="1" applyAlignment="1">
      <alignment horizontal="right" vertical="center" wrapText="1"/>
    </xf>
    <xf numFmtId="164" fontId="3" fillId="0" borderId="0" xfId="2" applyNumberFormat="1" applyFont="1" applyAlignment="1">
      <alignment horizontal="right" vertical="center"/>
    </xf>
    <xf numFmtId="0" fontId="34" fillId="0" borderId="0" xfId="2" applyFont="1" applyAlignment="1">
      <alignment horizontal="left" vertical="center"/>
    </xf>
    <xf numFmtId="164" fontId="9" fillId="2" borderId="0" xfId="1" applyNumberFormat="1" applyFont="1" applyFill="1" applyBorder="1" applyAlignment="1">
      <alignment horizontal="right" vertical="center"/>
    </xf>
    <xf numFmtId="164" fontId="40" fillId="0" borderId="0" xfId="1" applyNumberFormat="1" applyFont="1" applyFill="1" applyAlignment="1">
      <alignment horizontal="right" vertical="center" wrapText="1"/>
    </xf>
    <xf numFmtId="0" fontId="41" fillId="0" borderId="0" xfId="2" applyFont="1"/>
    <xf numFmtId="164" fontId="42" fillId="0" borderId="0" xfId="2" applyNumberFormat="1" applyFont="1" applyAlignment="1">
      <alignment horizontal="right" vertical="center"/>
    </xf>
    <xf numFmtId="164" fontId="3" fillId="0" borderId="0" xfId="2" applyNumberFormat="1" applyFont="1" applyAlignment="1">
      <alignment vertical="center"/>
    </xf>
    <xf numFmtId="0" fontId="35" fillId="0" borderId="0" xfId="0" applyFont="1" applyAlignment="1">
      <alignment horizontal="center" vertical="center" wrapText="1"/>
    </xf>
    <xf numFmtId="164" fontId="35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3" fillId="0" borderId="0" xfId="0" applyFont="1" applyBorder="1" applyAlignment="1"/>
    <xf numFmtId="164" fontId="37" fillId="0" borderId="0" xfId="0" applyNumberFormat="1" applyFont="1" applyBorder="1" applyAlignment="1">
      <alignment vertical="center"/>
    </xf>
    <xf numFmtId="0" fontId="10" fillId="0" borderId="1" xfId="2" applyFont="1" applyBorder="1" applyAlignment="1">
      <alignment horizontal="right" vertical="top" indent="1" readingOrder="2"/>
    </xf>
    <xf numFmtId="0" fontId="10" fillId="0" borderId="8" xfId="2" applyFont="1" applyBorder="1" applyAlignment="1">
      <alignment horizontal="right" vertical="top" indent="1" readingOrder="2"/>
    </xf>
    <xf numFmtId="0" fontId="10" fillId="0" borderId="10" xfId="2" applyFont="1" applyBorder="1" applyAlignment="1">
      <alignment horizontal="right" vertical="top" indent="1" readingOrder="2"/>
    </xf>
    <xf numFmtId="0" fontId="11" fillId="0" borderId="1" xfId="2" applyFont="1" applyBorder="1" applyAlignment="1">
      <alignment horizontal="left" vertical="top" indent="1"/>
    </xf>
    <xf numFmtId="0" fontId="11" fillId="0" borderId="8" xfId="2" applyFont="1" applyBorder="1" applyAlignment="1">
      <alignment horizontal="left" vertical="top" indent="1"/>
    </xf>
    <xf numFmtId="0" fontId="11" fillId="0" borderId="10" xfId="2" applyFont="1" applyBorder="1" applyAlignment="1">
      <alignment horizontal="left" vertical="top" indent="1"/>
    </xf>
    <xf numFmtId="0" fontId="11" fillId="0" borderId="2" xfId="0" applyFont="1" applyFill="1" applyBorder="1" applyAlignment="1">
      <alignment horizontal="right" vertical="center" wrapText="1" indent="1" readingOrder="2"/>
    </xf>
    <xf numFmtId="0" fontId="11" fillId="0" borderId="11" xfId="0" applyFont="1" applyFill="1" applyBorder="1" applyAlignment="1">
      <alignment horizontal="right" vertical="center" wrapText="1" indent="1"/>
    </xf>
    <xf numFmtId="0" fontId="11" fillId="0" borderId="3" xfId="0" applyFont="1" applyFill="1" applyBorder="1" applyAlignment="1">
      <alignment horizontal="right" vertical="center" wrapText="1" indent="1"/>
    </xf>
    <xf numFmtId="3" fontId="11" fillId="0" borderId="9" xfId="0" applyNumberFormat="1" applyFont="1" applyFill="1" applyBorder="1" applyAlignment="1">
      <alignment horizontal="right" vertical="center" wrapText="1" indent="1" readingOrder="2"/>
    </xf>
    <xf numFmtId="3" fontId="11" fillId="0" borderId="0" xfId="0" applyNumberFormat="1" applyFont="1" applyFill="1" applyBorder="1" applyAlignment="1">
      <alignment horizontal="right" vertical="center" wrapText="1" indent="1"/>
    </xf>
    <xf numFmtId="3" fontId="11" fillId="0" borderId="4" xfId="0" applyNumberFormat="1" applyFont="1" applyFill="1" applyBorder="1" applyAlignment="1">
      <alignment horizontal="right" vertical="center" wrapText="1" indent="1"/>
    </xf>
    <xf numFmtId="168" fontId="11" fillId="0" borderId="9" xfId="0" applyNumberFormat="1" applyFont="1" applyFill="1" applyBorder="1" applyAlignment="1">
      <alignment horizontal="right" vertical="center" wrapText="1" indent="1" readingOrder="2"/>
    </xf>
    <xf numFmtId="168" fontId="11" fillId="0" borderId="0" xfId="0" applyNumberFormat="1" applyFont="1" applyFill="1" applyBorder="1" applyAlignment="1">
      <alignment horizontal="right" vertical="center" wrapText="1" indent="1"/>
    </xf>
    <xf numFmtId="168" fontId="11" fillId="0" borderId="4" xfId="0" applyNumberFormat="1" applyFont="1" applyFill="1" applyBorder="1" applyAlignment="1">
      <alignment horizontal="right" vertical="center" wrapText="1" indent="1"/>
    </xf>
    <xf numFmtId="168" fontId="11" fillId="0" borderId="7" xfId="0" applyNumberFormat="1" applyFont="1" applyFill="1" applyBorder="1" applyAlignment="1">
      <alignment horizontal="right" vertical="center" wrapText="1" indent="1" readingOrder="2"/>
    </xf>
    <xf numFmtId="168" fontId="11" fillId="0" borderId="6" xfId="0" applyNumberFormat="1" applyFont="1" applyFill="1" applyBorder="1" applyAlignment="1">
      <alignment horizontal="right" vertical="center" wrapText="1" indent="1"/>
    </xf>
    <xf numFmtId="168" fontId="11" fillId="0" borderId="5" xfId="0" applyNumberFormat="1" applyFont="1" applyFill="1" applyBorder="1" applyAlignment="1">
      <alignment horizontal="right" vertical="center" wrapText="1" indent="1"/>
    </xf>
    <xf numFmtId="0" fontId="30" fillId="0" borderId="0" xfId="0" applyFont="1" applyBorder="1" applyAlignment="1">
      <alignment horizontal="right" vertical="top" wrapText="1" readingOrder="2"/>
    </xf>
    <xf numFmtId="0" fontId="10" fillId="0" borderId="0" xfId="0" applyFont="1" applyBorder="1" applyAlignment="1">
      <alignment horizontal="right" vertical="top" wrapText="1" readingOrder="2"/>
    </xf>
    <xf numFmtId="0" fontId="10" fillId="0" borderId="11" xfId="0" applyFont="1" applyBorder="1" applyAlignment="1">
      <alignment horizontal="right" vertical="top" wrapText="1" readingOrder="2"/>
    </xf>
    <xf numFmtId="0" fontId="10" fillId="0" borderId="6" xfId="0" applyFont="1" applyFill="1" applyBorder="1" applyAlignment="1">
      <alignment horizontal="right" vertical="center" wrapText="1"/>
    </xf>
    <xf numFmtId="0" fontId="13" fillId="0" borderId="7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10" xfId="0" applyBorder="1"/>
    <xf numFmtId="0" fontId="12" fillId="0" borderId="2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left" vertical="center" wrapText="1"/>
    </xf>
    <xf numFmtId="0" fontId="31" fillId="0" borderId="11" xfId="2" applyFont="1" applyBorder="1" applyAlignment="1">
      <alignment horizontal="left" vertical="center" wrapText="1" readingOrder="1"/>
    </xf>
    <xf numFmtId="0" fontId="31" fillId="0" borderId="11" xfId="2" applyFont="1" applyBorder="1" applyAlignment="1">
      <alignment horizontal="left" vertical="center" wrapText="1"/>
    </xf>
    <xf numFmtId="0" fontId="36" fillId="0" borderId="11" xfId="2" applyFont="1" applyBorder="1" applyAlignment="1">
      <alignment horizontal="right" vertical="center" readingOrder="2"/>
    </xf>
    <xf numFmtId="0" fontId="14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13" fillId="0" borderId="1" xfId="2" applyFont="1" applyBorder="1" applyAlignment="1">
      <alignment horizontal="center" vertical="center"/>
    </xf>
    <xf numFmtId="0" fontId="13" fillId="0" borderId="8" xfId="2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12" fillId="0" borderId="8" xfId="2" applyFont="1" applyBorder="1" applyAlignment="1">
      <alignment horizontal="center" vertical="center"/>
    </xf>
    <xf numFmtId="49" fontId="12" fillId="0" borderId="2" xfId="2" applyNumberFormat="1" applyFont="1" applyBorder="1" applyAlignment="1">
      <alignment horizontal="center" vertical="center"/>
    </xf>
    <xf numFmtId="49" fontId="12" fillId="0" borderId="3" xfId="2" applyNumberFormat="1" applyFont="1" applyBorder="1" applyAlignment="1">
      <alignment horizontal="center" vertical="center"/>
    </xf>
    <xf numFmtId="49" fontId="13" fillId="0" borderId="7" xfId="2" applyNumberFormat="1" applyFont="1" applyBorder="1" applyAlignment="1">
      <alignment horizontal="center" vertical="center"/>
    </xf>
    <xf numFmtId="49" fontId="13" fillId="0" borderId="5" xfId="2" applyNumberFormat="1" applyFont="1" applyBorder="1" applyAlignment="1">
      <alignment horizontal="center" vertical="center"/>
    </xf>
    <xf numFmtId="1" fontId="23" fillId="0" borderId="1" xfId="0" applyNumberFormat="1" applyFont="1" applyBorder="1" applyAlignment="1">
      <alignment horizontal="center" vertical="top" wrapText="1"/>
    </xf>
    <xf numFmtId="1" fontId="23" fillId="0" borderId="8" xfId="0" applyNumberFormat="1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right" vertical="center" readingOrder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0" fillId="0" borderId="6" xfId="0" applyFont="1" applyBorder="1" applyAlignment="1">
      <alignment horizontal="right" vertical="top"/>
    </xf>
    <xf numFmtId="49" fontId="13" fillId="0" borderId="1" xfId="0" applyNumberFormat="1" applyFont="1" applyBorder="1" applyAlignment="1">
      <alignment horizontal="center" vertical="center"/>
    </xf>
    <xf numFmtId="49" fontId="13" fillId="0" borderId="8" xfId="0" applyNumberFormat="1" applyFont="1" applyBorder="1" applyAlignment="1">
      <alignment horizontal="center" vertical="center"/>
    </xf>
    <xf numFmtId="1" fontId="23" fillId="0" borderId="2" xfId="0" applyNumberFormat="1" applyFont="1" applyBorder="1" applyAlignment="1">
      <alignment horizontal="center" vertical="top" wrapText="1"/>
    </xf>
    <xf numFmtId="1" fontId="23" fillId="0" borderId="9" xfId="0" applyNumberFormat="1" applyFont="1" applyBorder="1" applyAlignment="1">
      <alignment horizontal="center" vertical="top" wrapText="1"/>
    </xf>
    <xf numFmtId="164" fontId="37" fillId="0" borderId="0" xfId="0" applyNumberFormat="1" applyFont="1" applyBorder="1" applyAlignment="1">
      <alignment vertical="center" wrapText="1"/>
    </xf>
    <xf numFmtId="0" fontId="30" fillId="0" borderId="11" xfId="0" applyFont="1" applyBorder="1" applyAlignment="1">
      <alignment horizontal="right" vertical="center" wrapText="1" readingOrder="2"/>
    </xf>
  </cellXfs>
  <cellStyles count="4">
    <cellStyle name="Normal" xfId="0" builtinId="0"/>
    <cellStyle name="Normal 2" xfId="2"/>
    <cellStyle name="Normal_Sheet1" xfId="1"/>
    <cellStyle name="Percent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view="pageBreakPreview" zoomScaleNormal="100" zoomScaleSheetLayoutView="100" workbookViewId="0">
      <selection sqref="A1:XFD1048576"/>
    </sheetView>
  </sheetViews>
  <sheetFormatPr defaultColWidth="9.140625" defaultRowHeight="12.75"/>
  <cols>
    <col min="1" max="1" width="28.140625" style="6" customWidth="1"/>
    <col min="2" max="2" width="11.140625" style="23" customWidth="1"/>
    <col min="3" max="3" width="12.140625" style="23" customWidth="1"/>
    <col min="4" max="4" width="12.42578125" style="96" customWidth="1"/>
    <col min="5" max="5" width="9.85546875" style="23" customWidth="1"/>
    <col min="6" max="6" width="10.42578125" style="23" customWidth="1"/>
    <col min="7" max="7" width="10.140625" style="6" customWidth="1"/>
    <col min="8" max="8" width="7.42578125" style="6" customWidth="1"/>
    <col min="9" max="9" width="18.5703125" style="6" customWidth="1"/>
    <col min="10" max="10" width="0.140625" style="6" hidden="1" customWidth="1"/>
    <col min="11" max="11" width="2.28515625" style="6" customWidth="1"/>
    <col min="12" max="12" width="10.5703125" style="6" customWidth="1"/>
    <col min="13" max="13" width="9.140625" style="6" hidden="1" customWidth="1"/>
    <col min="14" max="14" width="9.5703125" style="6" hidden="1" customWidth="1"/>
    <col min="15" max="15" width="9.5703125" style="6" bestFit="1" customWidth="1"/>
    <col min="16" max="16" width="11.42578125" style="6" bestFit="1" customWidth="1"/>
    <col min="17" max="16384" width="9.140625" style="6"/>
  </cols>
  <sheetData>
    <row r="1" spans="1:19" s="1" customFormat="1" ht="18.600000000000001" customHeight="1">
      <c r="A1" s="202" t="s">
        <v>60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1:19" s="1" customFormat="1" ht="19.899999999999999" customHeight="1">
      <c r="A2" s="203" t="s">
        <v>61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</row>
    <row r="3" spans="1:19" s="26" customFormat="1" ht="14.1" customHeight="1">
      <c r="A3" s="27"/>
      <c r="B3" s="27"/>
      <c r="C3" s="27"/>
      <c r="D3" s="88"/>
      <c r="E3" s="27"/>
      <c r="F3" s="27"/>
      <c r="G3" s="27"/>
      <c r="H3" s="27"/>
      <c r="I3" s="27"/>
      <c r="J3" s="27"/>
      <c r="K3" s="27"/>
      <c r="L3" s="27"/>
    </row>
    <row r="4" spans="1:19" s="29" customFormat="1" ht="15.95" customHeight="1">
      <c r="A4" s="210" t="s">
        <v>31</v>
      </c>
      <c r="B4" s="210"/>
      <c r="C4" s="210"/>
      <c r="D4" s="210"/>
      <c r="E4" s="199" t="s">
        <v>0</v>
      </c>
      <c r="F4" s="199"/>
      <c r="G4" s="199"/>
      <c r="H4" s="199"/>
      <c r="I4" s="199"/>
      <c r="J4" s="199"/>
      <c r="K4" s="199"/>
      <c r="L4" s="199"/>
    </row>
    <row r="5" spans="1:19" s="2" customFormat="1" ht="39" customHeight="1">
      <c r="A5" s="204" t="s">
        <v>2</v>
      </c>
      <c r="B5" s="32" t="s">
        <v>28</v>
      </c>
      <c r="C5" s="33" t="s">
        <v>38</v>
      </c>
      <c r="D5" s="89" t="s">
        <v>20</v>
      </c>
      <c r="E5" s="32" t="s">
        <v>10</v>
      </c>
      <c r="F5" s="32" t="s">
        <v>21</v>
      </c>
      <c r="G5" s="109" t="s">
        <v>24</v>
      </c>
      <c r="H5" s="34" t="s">
        <v>17</v>
      </c>
      <c r="I5" s="206" t="s">
        <v>3</v>
      </c>
      <c r="J5" s="87"/>
      <c r="K5" s="208" t="s">
        <v>23</v>
      </c>
      <c r="L5" s="209"/>
    </row>
    <row r="6" spans="1:19" s="2" customFormat="1" ht="50.25" customHeight="1">
      <c r="A6" s="205"/>
      <c r="B6" s="35" t="s">
        <v>4</v>
      </c>
      <c r="C6" s="36" t="s">
        <v>22</v>
      </c>
      <c r="D6" s="90" t="s">
        <v>19</v>
      </c>
      <c r="E6" s="35" t="s">
        <v>1</v>
      </c>
      <c r="F6" s="35" t="s">
        <v>37</v>
      </c>
      <c r="G6" s="37" t="s">
        <v>34</v>
      </c>
      <c r="H6" s="38" t="s">
        <v>18</v>
      </c>
      <c r="I6" s="207"/>
      <c r="J6" s="56"/>
      <c r="K6" s="200" t="s">
        <v>5</v>
      </c>
      <c r="L6" s="201"/>
    </row>
    <row r="7" spans="1:19" s="2" customFormat="1" ht="24.75" customHeight="1">
      <c r="A7" s="101" t="s">
        <v>16</v>
      </c>
      <c r="B7" s="66">
        <v>55267.8</v>
      </c>
      <c r="C7" s="67">
        <v>502158.50000000006</v>
      </c>
      <c r="D7" s="91">
        <v>235444.3</v>
      </c>
      <c r="E7" s="67">
        <v>737602.8</v>
      </c>
      <c r="F7" s="67">
        <v>217920.89</v>
      </c>
      <c r="G7" s="68">
        <v>10715</v>
      </c>
      <c r="H7" s="69">
        <v>427</v>
      </c>
      <c r="I7" s="62" t="s">
        <v>29</v>
      </c>
      <c r="J7" s="42"/>
      <c r="K7" s="43"/>
      <c r="L7" s="57"/>
      <c r="M7" s="41"/>
      <c r="O7" s="53"/>
      <c r="P7" s="48"/>
      <c r="Q7" s="4"/>
      <c r="R7" s="4"/>
    </row>
    <row r="8" spans="1:19" s="2" customFormat="1" ht="14.1" customHeight="1">
      <c r="A8" s="84"/>
      <c r="B8" s="70"/>
      <c r="C8" s="71"/>
      <c r="D8" s="92"/>
      <c r="E8" s="72"/>
      <c r="F8" s="73"/>
      <c r="G8" s="74"/>
      <c r="H8" s="75"/>
      <c r="I8" s="63"/>
      <c r="J8" s="42"/>
      <c r="K8" s="44"/>
      <c r="L8" s="58"/>
      <c r="M8" s="41"/>
      <c r="O8" s="49"/>
      <c r="P8" s="48"/>
      <c r="Q8" s="4"/>
      <c r="R8" s="4"/>
    </row>
    <row r="9" spans="1:19" s="2" customFormat="1" ht="16.5" customHeight="1">
      <c r="A9" s="85" t="s">
        <v>6</v>
      </c>
      <c r="B9" s="76">
        <v>48510</v>
      </c>
      <c r="C9" s="77">
        <v>420676.80000000005</v>
      </c>
      <c r="D9" s="93">
        <v>187463.5</v>
      </c>
      <c r="E9" s="78">
        <v>608140.30000000005</v>
      </c>
      <c r="F9" s="77">
        <v>184106.7</v>
      </c>
      <c r="G9" s="79">
        <v>8289</v>
      </c>
      <c r="H9" s="80">
        <v>34</v>
      </c>
      <c r="I9" s="64" t="s">
        <v>12</v>
      </c>
      <c r="J9" s="45"/>
      <c r="K9" s="46" t="s">
        <v>7</v>
      </c>
      <c r="L9" s="59">
        <v>6411</v>
      </c>
      <c r="M9" s="40"/>
      <c r="O9" s="54"/>
      <c r="P9" s="48"/>
      <c r="Q9" s="4"/>
      <c r="R9" s="4"/>
      <c r="S9" s="4"/>
    </row>
    <row r="10" spans="1:19" s="2" customFormat="1" ht="16.5" customHeight="1">
      <c r="A10" s="85" t="s">
        <v>8</v>
      </c>
      <c r="B10" s="70"/>
      <c r="C10" s="77"/>
      <c r="D10" s="94"/>
      <c r="E10" s="72"/>
      <c r="F10" s="77"/>
      <c r="G10" s="79"/>
      <c r="H10" s="75"/>
      <c r="I10" s="64" t="s">
        <v>13</v>
      </c>
      <c r="J10" s="45"/>
      <c r="K10" s="43" t="s">
        <v>7</v>
      </c>
      <c r="L10" s="60">
        <v>6419</v>
      </c>
      <c r="M10" s="39"/>
      <c r="O10" s="51"/>
      <c r="P10" s="48"/>
      <c r="Q10" s="4"/>
      <c r="R10" s="4"/>
    </row>
    <row r="11" spans="1:19" s="2" customFormat="1" ht="16.5" customHeight="1">
      <c r="A11" s="85" t="s">
        <v>30</v>
      </c>
      <c r="B11" s="70"/>
      <c r="C11" s="77"/>
      <c r="D11" s="94"/>
      <c r="E11" s="72"/>
      <c r="F11" s="77"/>
      <c r="G11" s="79"/>
      <c r="H11" s="75"/>
      <c r="I11" s="64" t="s">
        <v>14</v>
      </c>
      <c r="J11" s="45"/>
      <c r="K11" s="43" t="s">
        <v>7</v>
      </c>
      <c r="L11" s="60">
        <v>6492</v>
      </c>
      <c r="M11" s="39"/>
      <c r="O11" s="54"/>
      <c r="P11" s="48"/>
      <c r="Q11" s="4"/>
      <c r="R11" s="4"/>
    </row>
    <row r="12" spans="1:19" s="2" customFormat="1" ht="16.5" customHeight="1">
      <c r="A12" s="85" t="s">
        <v>36</v>
      </c>
      <c r="B12" s="70"/>
      <c r="C12" s="77"/>
      <c r="D12" s="94"/>
      <c r="E12" s="72"/>
      <c r="F12" s="77"/>
      <c r="G12" s="79"/>
      <c r="H12" s="81"/>
      <c r="I12" s="64" t="s">
        <v>35</v>
      </c>
      <c r="J12" s="45"/>
      <c r="K12" s="43"/>
      <c r="L12" s="60">
        <v>6420</v>
      </c>
      <c r="M12" s="39"/>
      <c r="O12" s="49"/>
      <c r="P12" s="48"/>
      <c r="Q12" s="4"/>
      <c r="R12" s="4"/>
    </row>
    <row r="13" spans="1:19" s="2" customFormat="1" ht="14.1" customHeight="1">
      <c r="A13" s="85"/>
      <c r="B13" s="70"/>
      <c r="C13" s="77"/>
      <c r="D13" s="94"/>
      <c r="E13" s="72"/>
      <c r="F13" s="77"/>
      <c r="G13" s="79"/>
      <c r="H13" s="75"/>
      <c r="I13" s="64"/>
      <c r="J13" s="45"/>
      <c r="K13" s="43"/>
      <c r="L13" s="60"/>
      <c r="M13" s="39"/>
      <c r="O13" s="49"/>
      <c r="P13" s="48"/>
      <c r="Q13" s="4"/>
      <c r="R13" s="4"/>
    </row>
    <row r="14" spans="1:19" s="2" customFormat="1" ht="16.5" customHeight="1">
      <c r="A14" s="85" t="s">
        <v>32</v>
      </c>
      <c r="B14" s="82">
        <v>49.1</v>
      </c>
      <c r="C14" s="77">
        <v>17522.2</v>
      </c>
      <c r="D14" s="93">
        <v>2587.4</v>
      </c>
      <c r="E14" s="78">
        <v>20109.600000000002</v>
      </c>
      <c r="F14" s="77">
        <v>2849.47</v>
      </c>
      <c r="G14" s="79">
        <v>888</v>
      </c>
      <c r="H14" s="75">
        <v>376</v>
      </c>
      <c r="I14" s="64" t="s">
        <v>33</v>
      </c>
      <c r="J14" s="45"/>
      <c r="K14" s="46"/>
      <c r="L14" s="59">
        <v>66122</v>
      </c>
      <c r="M14" s="39"/>
      <c r="O14" s="50"/>
      <c r="P14" s="48"/>
      <c r="Q14" s="4"/>
      <c r="R14" s="4"/>
    </row>
    <row r="15" spans="1:19" s="2" customFormat="1" ht="14.1" customHeight="1">
      <c r="A15" s="85"/>
      <c r="B15" s="83"/>
      <c r="C15" s="77"/>
      <c r="D15" s="94"/>
      <c r="E15" s="77"/>
      <c r="F15" s="77"/>
      <c r="G15" s="79"/>
      <c r="H15" s="75"/>
      <c r="I15" s="64"/>
      <c r="J15" s="45"/>
      <c r="K15" s="44"/>
      <c r="L15" s="61"/>
      <c r="M15" s="39"/>
      <c r="O15" s="49"/>
      <c r="P15" s="48"/>
      <c r="Q15" s="4"/>
      <c r="R15" s="4"/>
    </row>
    <row r="16" spans="1:19" s="2" customFormat="1" ht="16.5" customHeight="1">
      <c r="A16" s="86" t="s">
        <v>26</v>
      </c>
      <c r="B16" s="76">
        <v>22.8</v>
      </c>
      <c r="C16" s="77">
        <v>5429.3</v>
      </c>
      <c r="D16" s="93">
        <v>1400.2</v>
      </c>
      <c r="E16" s="78">
        <v>6829.5</v>
      </c>
      <c r="F16" s="77">
        <v>4357.2</v>
      </c>
      <c r="G16" s="79">
        <v>178</v>
      </c>
      <c r="H16" s="80">
        <v>9</v>
      </c>
      <c r="I16" s="65" t="s">
        <v>25</v>
      </c>
      <c r="J16" s="45"/>
      <c r="K16" s="46" t="s">
        <v>7</v>
      </c>
      <c r="L16" s="59">
        <v>6611</v>
      </c>
      <c r="M16" s="39"/>
      <c r="O16" s="49"/>
      <c r="P16" s="48"/>
      <c r="Q16" s="4"/>
      <c r="R16" s="4"/>
    </row>
    <row r="17" spans="1:18" s="2" customFormat="1" ht="16.5" customHeight="1">
      <c r="A17" s="85" t="s">
        <v>11</v>
      </c>
      <c r="B17" s="70"/>
      <c r="C17" s="77"/>
      <c r="D17" s="94"/>
      <c r="E17" s="72"/>
      <c r="F17" s="77"/>
      <c r="G17" s="79"/>
      <c r="H17" s="75"/>
      <c r="I17" s="64" t="s">
        <v>27</v>
      </c>
      <c r="J17" s="45"/>
      <c r="K17" s="44"/>
      <c r="L17" s="61">
        <v>6612</v>
      </c>
      <c r="M17" s="39"/>
      <c r="O17" s="50"/>
      <c r="P17" s="48"/>
      <c r="Q17" s="4"/>
      <c r="R17" s="4"/>
    </row>
    <row r="18" spans="1:18" s="2" customFormat="1" ht="14.1" customHeight="1">
      <c r="A18" s="85"/>
      <c r="B18" s="83"/>
      <c r="C18" s="77"/>
      <c r="D18" s="94"/>
      <c r="E18" s="77"/>
      <c r="F18" s="77"/>
      <c r="G18" s="79"/>
      <c r="H18" s="75"/>
      <c r="I18" s="64"/>
      <c r="J18" s="45"/>
      <c r="K18" s="55"/>
      <c r="L18" s="60"/>
      <c r="M18" s="39"/>
      <c r="O18" s="49"/>
      <c r="P18" s="48"/>
      <c r="Q18" s="4"/>
      <c r="R18" s="4"/>
    </row>
    <row r="19" spans="1:18" s="3" customFormat="1" ht="16.5" customHeight="1">
      <c r="A19" s="102" t="s">
        <v>9</v>
      </c>
      <c r="B19" s="103">
        <v>6685.9</v>
      </c>
      <c r="C19" s="104">
        <v>58530.200000000012</v>
      </c>
      <c r="D19" s="105">
        <v>43993.2</v>
      </c>
      <c r="E19" s="106">
        <v>102523.40000000001</v>
      </c>
      <c r="F19" s="104">
        <v>26607.51</v>
      </c>
      <c r="G19" s="107">
        <v>1360</v>
      </c>
      <c r="H19" s="108">
        <v>8</v>
      </c>
      <c r="I19" s="64" t="s">
        <v>15</v>
      </c>
      <c r="J19" s="45"/>
      <c r="K19" s="55"/>
      <c r="L19" s="60">
        <v>65</v>
      </c>
      <c r="M19" s="40"/>
      <c r="N19" s="2"/>
      <c r="O19" s="52"/>
      <c r="P19" s="48"/>
      <c r="Q19" s="4"/>
      <c r="R19" s="4"/>
    </row>
    <row r="20" spans="1:18" ht="16.5" customHeight="1">
      <c r="A20" s="100" t="s">
        <v>40</v>
      </c>
      <c r="B20" s="16"/>
      <c r="C20" s="16"/>
      <c r="D20" s="95"/>
      <c r="E20" s="16"/>
      <c r="F20" s="196" t="s">
        <v>39</v>
      </c>
      <c r="G20" s="197"/>
      <c r="H20" s="197"/>
      <c r="I20" s="198"/>
      <c r="J20" s="198"/>
      <c r="K20" s="198"/>
      <c r="L20" s="198"/>
      <c r="M20" s="198"/>
      <c r="N20" s="198"/>
      <c r="O20" s="47"/>
    </row>
    <row r="21" spans="1:18" s="2" customFormat="1" ht="10.5" customHeight="1">
      <c r="A21" s="12"/>
      <c r="B21" s="23"/>
      <c r="C21" s="28"/>
      <c r="D21" s="96"/>
      <c r="E21" s="23"/>
      <c r="F21" s="23"/>
      <c r="G21" s="6"/>
      <c r="H21" s="6"/>
      <c r="I21" s="7"/>
      <c r="J21" s="8"/>
      <c r="K21" s="8"/>
      <c r="L21" s="10"/>
    </row>
    <row r="22" spans="1:18" s="3" customFormat="1" ht="15" customHeight="1">
      <c r="A22" s="5"/>
      <c r="B22" s="23"/>
      <c r="C22" s="28"/>
      <c r="D22" s="96"/>
      <c r="E22" s="23"/>
      <c r="F22" s="23"/>
      <c r="G22" s="6"/>
      <c r="H22" s="6"/>
      <c r="I22" s="7"/>
      <c r="J22" s="13"/>
      <c r="K22" s="13"/>
      <c r="L22" s="9"/>
    </row>
    <row r="23" spans="1:18" s="2" customFormat="1">
      <c r="A23" s="5"/>
      <c r="B23" s="23"/>
      <c r="C23" s="28"/>
      <c r="D23" s="97"/>
      <c r="E23" s="14"/>
      <c r="F23" s="14"/>
      <c r="G23" s="15"/>
      <c r="H23" s="15"/>
      <c r="I23" s="7"/>
      <c r="J23" s="8"/>
      <c r="K23" s="8"/>
      <c r="L23" s="10"/>
    </row>
    <row r="24" spans="1:18" s="3" customFormat="1">
      <c r="A24" s="11"/>
      <c r="B24" s="23"/>
      <c r="C24" s="28"/>
      <c r="D24" s="95"/>
      <c r="E24" s="16"/>
      <c r="F24" s="16"/>
      <c r="G24" s="17"/>
      <c r="H24" s="17"/>
      <c r="I24" s="7"/>
      <c r="J24" s="13"/>
      <c r="K24" s="13"/>
      <c r="L24" s="10"/>
    </row>
    <row r="25" spans="1:18" s="2" customFormat="1" ht="15.75">
      <c r="A25" s="5"/>
      <c r="B25" s="23"/>
      <c r="C25" s="28"/>
      <c r="D25" s="97"/>
      <c r="E25" s="31"/>
      <c r="F25" s="14"/>
      <c r="G25" s="15"/>
      <c r="H25" s="15"/>
      <c r="I25" s="7"/>
      <c r="J25" s="8"/>
      <c r="K25" s="8"/>
      <c r="L25" s="10"/>
    </row>
    <row r="26" spans="1:18" s="3" customFormat="1">
      <c r="A26" s="11"/>
      <c r="B26" s="23"/>
      <c r="C26" s="16"/>
      <c r="D26" s="95"/>
      <c r="E26" s="16"/>
      <c r="F26" s="16"/>
      <c r="G26" s="17"/>
      <c r="H26" s="17"/>
      <c r="I26" s="7"/>
      <c r="J26" s="8"/>
      <c r="K26" s="8"/>
      <c r="L26" s="10"/>
    </row>
    <row r="27" spans="1:18" s="3" customFormat="1" ht="15" customHeight="1">
      <c r="A27" s="5"/>
      <c r="B27" s="14"/>
      <c r="C27" s="16"/>
      <c r="D27" s="95"/>
      <c r="E27" s="16"/>
      <c r="F27" s="16"/>
      <c r="G27" s="17"/>
      <c r="H27" s="17"/>
      <c r="I27" s="7"/>
      <c r="J27" s="8"/>
      <c r="K27" s="8"/>
      <c r="L27" s="10"/>
    </row>
    <row r="28" spans="1:18" s="22" customFormat="1" ht="12">
      <c r="A28" s="18"/>
      <c r="B28" s="16"/>
      <c r="C28" s="24"/>
      <c r="D28" s="98"/>
      <c r="E28" s="24"/>
      <c r="F28" s="24"/>
      <c r="G28" s="19"/>
      <c r="H28" s="19"/>
      <c r="I28" s="20"/>
      <c r="J28" s="19"/>
      <c r="K28" s="19"/>
      <c r="L28" s="21"/>
    </row>
    <row r="29" spans="1:18" s="22" customFormat="1" ht="12">
      <c r="A29" s="19"/>
      <c r="B29" s="14"/>
      <c r="C29" s="24"/>
      <c r="D29" s="98"/>
      <c r="E29" s="24"/>
      <c r="F29" s="24"/>
      <c r="G29" s="19"/>
      <c r="H29" s="19"/>
      <c r="I29" s="19"/>
      <c r="J29" s="19"/>
      <c r="K29" s="19"/>
      <c r="L29" s="19"/>
    </row>
    <row r="30" spans="1:18" s="22" customFormat="1" ht="12">
      <c r="B30" s="16"/>
      <c r="C30" s="25"/>
      <c r="D30" s="99"/>
      <c r="E30" s="25"/>
      <c r="F30" s="25"/>
    </row>
    <row r="31" spans="1:18" s="22" customFormat="1" ht="12">
      <c r="B31" s="16"/>
      <c r="C31" s="25"/>
      <c r="D31" s="99"/>
      <c r="E31" s="25"/>
      <c r="F31" s="30"/>
    </row>
    <row r="32" spans="1:18" s="22" customFormat="1" ht="12">
      <c r="B32" s="24"/>
      <c r="C32" s="25"/>
      <c r="D32" s="99"/>
      <c r="E32" s="25"/>
      <c r="F32" s="25"/>
    </row>
    <row r="33" spans="2:6" s="22" customFormat="1" ht="12">
      <c r="B33" s="24"/>
      <c r="C33" s="25"/>
      <c r="D33" s="99"/>
      <c r="E33" s="25"/>
      <c r="F33" s="25"/>
    </row>
    <row r="34" spans="2:6" s="22" customFormat="1" ht="12">
      <c r="B34" s="25"/>
      <c r="C34" s="25"/>
      <c r="D34" s="99"/>
      <c r="E34" s="25"/>
      <c r="F34" s="25"/>
    </row>
    <row r="35" spans="2:6" s="22" customFormat="1" ht="12">
      <c r="B35" s="25"/>
      <c r="C35" s="25"/>
      <c r="D35" s="99"/>
      <c r="E35" s="25"/>
      <c r="F35" s="25"/>
    </row>
    <row r="36" spans="2:6" s="22" customFormat="1" ht="12">
      <c r="B36" s="25"/>
      <c r="C36" s="25"/>
      <c r="D36" s="99"/>
      <c r="E36" s="25"/>
      <c r="F36" s="25"/>
    </row>
    <row r="37" spans="2:6" s="22" customFormat="1" ht="12">
      <c r="B37" s="25"/>
      <c r="C37" s="25"/>
      <c r="D37" s="99"/>
      <c r="E37" s="25"/>
      <c r="F37" s="25"/>
    </row>
    <row r="38" spans="2:6" s="22" customFormat="1" ht="12">
      <c r="B38" s="25"/>
      <c r="C38" s="25"/>
      <c r="D38" s="99"/>
      <c r="E38" s="25"/>
      <c r="F38" s="25"/>
    </row>
    <row r="39" spans="2:6">
      <c r="B39" s="25"/>
    </row>
    <row r="40" spans="2:6">
      <c r="B40" s="25"/>
    </row>
    <row r="41" spans="2:6">
      <c r="B41" s="25"/>
    </row>
    <row r="42" spans="2:6">
      <c r="B42" s="25"/>
    </row>
  </sheetData>
  <mergeCells count="9">
    <mergeCell ref="F20:N20"/>
    <mergeCell ref="E4:L4"/>
    <mergeCell ref="K6:L6"/>
    <mergeCell ref="A1:L1"/>
    <mergeCell ref="A2:L2"/>
    <mergeCell ref="A5:A6"/>
    <mergeCell ref="I5:I6"/>
    <mergeCell ref="K5:L5"/>
    <mergeCell ref="A4:D4"/>
  </mergeCells>
  <phoneticPr fontId="0" type="noConversion"/>
  <printOptions horizontalCentered="1"/>
  <pageMargins left="0.59055118110236227" right="0.59055118110236227" top="0.78740157480314965" bottom="0.59055118110236227" header="0.39370078740157483" footer="0.39370078740157483"/>
  <pageSetup paperSize="9" firstPageNumber="39" orientation="landscape" horizontalDpi="4294967292" r:id="rId1"/>
  <headerFooter alignWithMargins="0">
    <oddHeader>&amp;L&amp;8PCBS: Finance and Insurance Survey, 2016&amp;R&amp;1&amp;K00+000ء&amp;8&amp;K000000PCBS: مسح المالية والتأمين، 2016</oddHeader>
    <oddFooter>&amp;C&amp;"Times New Roman,Regular"35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view="pageBreakPreview" zoomScaleNormal="100" zoomScaleSheetLayoutView="100" workbookViewId="0">
      <selection activeCell="F20" sqref="F20:J20"/>
    </sheetView>
  </sheetViews>
  <sheetFormatPr defaultColWidth="9.140625" defaultRowHeight="12.75"/>
  <cols>
    <col min="1" max="1" width="25.7109375" style="167" customWidth="1"/>
    <col min="2" max="2" width="11.85546875" style="172" customWidth="1"/>
    <col min="3" max="3" width="12.7109375" style="172" customWidth="1"/>
    <col min="4" max="4" width="9.7109375" style="172" customWidth="1"/>
    <col min="5" max="5" width="12.42578125" style="157" customWidth="1"/>
    <col min="6" max="6" width="13.7109375" style="172" customWidth="1"/>
    <col min="7" max="7" width="13.140625" style="166" customWidth="1"/>
    <col min="8" max="8" width="25" style="159" customWidth="1"/>
    <col min="9" max="9" width="3.42578125" style="159" customWidth="1"/>
    <col min="10" max="10" width="7.42578125" style="159" customWidth="1"/>
    <col min="11" max="16384" width="9.140625" style="118"/>
  </cols>
  <sheetData>
    <row r="1" spans="1:12" s="110" customFormat="1" ht="19.899999999999999" customHeight="1">
      <c r="A1" s="214" t="s">
        <v>62</v>
      </c>
      <c r="B1" s="214"/>
      <c r="C1" s="214"/>
      <c r="D1" s="214"/>
      <c r="E1" s="214"/>
      <c r="F1" s="214"/>
      <c r="G1" s="214"/>
      <c r="H1" s="214"/>
      <c r="I1" s="214"/>
      <c r="J1" s="214"/>
    </row>
    <row r="2" spans="1:12" s="110" customFormat="1" ht="19.899999999999999" customHeight="1">
      <c r="A2" s="215" t="s">
        <v>63</v>
      </c>
      <c r="B2" s="215"/>
      <c r="C2" s="215"/>
      <c r="D2" s="215"/>
      <c r="E2" s="215"/>
      <c r="F2" s="215"/>
      <c r="G2" s="215"/>
      <c r="H2" s="215"/>
      <c r="I2" s="215"/>
      <c r="J2" s="215"/>
    </row>
    <row r="3" spans="1:12" s="110" customFormat="1" ht="14.1" customHeight="1">
      <c r="A3" s="111"/>
      <c r="B3" s="111"/>
      <c r="C3" s="111"/>
      <c r="D3" s="111"/>
      <c r="E3" s="112"/>
      <c r="F3" s="111"/>
      <c r="G3" s="111"/>
      <c r="H3" s="111"/>
      <c r="I3" s="111"/>
      <c r="J3" s="111"/>
    </row>
    <row r="4" spans="1:12" s="115" customFormat="1" ht="58.5" customHeight="1">
      <c r="A4" s="216" t="s">
        <v>2</v>
      </c>
      <c r="B4" s="113" t="s">
        <v>41</v>
      </c>
      <c r="C4" s="113" t="s">
        <v>42</v>
      </c>
      <c r="D4" s="113" t="s">
        <v>43</v>
      </c>
      <c r="E4" s="114" t="s">
        <v>44</v>
      </c>
      <c r="F4" s="113" t="s">
        <v>45</v>
      </c>
      <c r="G4" s="113" t="s">
        <v>46</v>
      </c>
      <c r="H4" s="218" t="s">
        <v>3</v>
      </c>
      <c r="I4" s="220" t="s">
        <v>47</v>
      </c>
      <c r="J4" s="221"/>
    </row>
    <row r="5" spans="1:12" s="115" customFormat="1" ht="60.75" customHeight="1">
      <c r="A5" s="217"/>
      <c r="B5" s="116" t="s">
        <v>48</v>
      </c>
      <c r="C5" s="116" t="s">
        <v>49</v>
      </c>
      <c r="D5" s="116" t="s">
        <v>50</v>
      </c>
      <c r="E5" s="117" t="s">
        <v>51</v>
      </c>
      <c r="F5" s="116" t="s">
        <v>52</v>
      </c>
      <c r="G5" s="116" t="s">
        <v>53</v>
      </c>
      <c r="H5" s="219"/>
      <c r="I5" s="222" t="s">
        <v>5</v>
      </c>
      <c r="J5" s="223"/>
      <c r="L5" s="118"/>
    </row>
    <row r="6" spans="1:12" s="115" customFormat="1" ht="18" customHeight="1">
      <c r="A6" s="119" t="s">
        <v>54</v>
      </c>
      <c r="B6" s="120">
        <f>0.0413332216200915*100</f>
        <v>4.1333221620091498</v>
      </c>
      <c r="C6" s="121">
        <f>0.433968012913841*100</f>
        <v>43.396801291384101</v>
      </c>
      <c r="D6" s="121">
        <f>0.680798527337478*100</f>
        <v>68.079852733747799</v>
      </c>
      <c r="E6" s="122">
        <v>48191.8</v>
      </c>
      <c r="F6" s="122">
        <v>70787.199999999997</v>
      </c>
      <c r="G6" s="123">
        <v>20913.7</v>
      </c>
      <c r="H6" s="124" t="s">
        <v>55</v>
      </c>
      <c r="I6" s="125"/>
      <c r="J6" s="126"/>
      <c r="K6" s="127"/>
    </row>
    <row r="7" spans="1:12" s="115" customFormat="1" ht="14.1" customHeight="1">
      <c r="A7" s="128"/>
      <c r="B7" s="129"/>
      <c r="C7" s="130"/>
      <c r="D7" s="131"/>
      <c r="E7" s="130"/>
      <c r="F7" s="130"/>
      <c r="G7" s="132"/>
      <c r="H7" s="133"/>
      <c r="I7" s="134"/>
      <c r="J7" s="135"/>
      <c r="K7" s="127"/>
    </row>
    <row r="8" spans="1:12" s="115" customFormat="1" ht="18" customHeight="1">
      <c r="A8" s="136" t="s">
        <v>6</v>
      </c>
      <c r="B8" s="137">
        <f>0.0449825476127795*100</f>
        <v>4.4982547612779502</v>
      </c>
      <c r="C8" s="131">
        <f>0.437643979194494*100</f>
        <v>43.764397919449401</v>
      </c>
      <c r="D8" s="131">
        <f>0.691743500636284*100</f>
        <v>69.174350063628395</v>
      </c>
      <c r="E8" s="130">
        <v>50751.199999999997</v>
      </c>
      <c r="F8" s="130">
        <v>73367.100000000006</v>
      </c>
      <c r="G8" s="132">
        <v>22211</v>
      </c>
      <c r="H8" s="138" t="s">
        <v>12</v>
      </c>
      <c r="I8" s="125" t="s">
        <v>7</v>
      </c>
      <c r="J8" s="139">
        <v>6411</v>
      </c>
      <c r="K8" s="127"/>
    </row>
    <row r="9" spans="1:12" s="115" customFormat="1" ht="18" customHeight="1">
      <c r="A9" s="136" t="s">
        <v>8</v>
      </c>
      <c r="B9" s="129"/>
      <c r="C9" s="130"/>
      <c r="D9" s="131"/>
      <c r="E9" s="130"/>
      <c r="F9" s="130"/>
      <c r="G9" s="132"/>
      <c r="H9" s="138" t="s">
        <v>13</v>
      </c>
      <c r="I9" s="140" t="s">
        <v>7</v>
      </c>
      <c r="J9" s="141">
        <v>6419</v>
      </c>
      <c r="K9" s="127"/>
    </row>
    <row r="10" spans="1:12" s="143" customFormat="1" ht="18" customHeight="1">
      <c r="A10" s="136" t="s">
        <v>56</v>
      </c>
      <c r="B10" s="129"/>
      <c r="C10" s="130"/>
      <c r="D10" s="131"/>
      <c r="E10" s="130"/>
      <c r="F10" s="130"/>
      <c r="G10" s="132"/>
      <c r="H10" s="138" t="s">
        <v>14</v>
      </c>
      <c r="I10" s="140" t="s">
        <v>7</v>
      </c>
      <c r="J10" s="141">
        <v>6492</v>
      </c>
      <c r="K10" s="142"/>
    </row>
    <row r="11" spans="1:12" s="143" customFormat="1" ht="18" customHeight="1">
      <c r="A11" s="136" t="s">
        <v>36</v>
      </c>
      <c r="B11" s="129"/>
      <c r="C11" s="130"/>
      <c r="D11" s="131"/>
      <c r="E11" s="130"/>
      <c r="F11" s="130"/>
      <c r="G11" s="132"/>
      <c r="H11" s="138" t="s">
        <v>35</v>
      </c>
      <c r="I11" s="140"/>
      <c r="J11" s="141">
        <v>6420</v>
      </c>
      <c r="K11" s="142"/>
    </row>
    <row r="12" spans="1:12" s="143" customFormat="1" ht="14.1" customHeight="1">
      <c r="A12" s="136"/>
      <c r="B12" s="129"/>
      <c r="C12" s="130"/>
      <c r="D12" s="131"/>
      <c r="E12" s="130"/>
      <c r="F12" s="130"/>
      <c r="G12" s="132"/>
      <c r="H12" s="138"/>
      <c r="I12" s="140"/>
      <c r="J12" s="141"/>
      <c r="K12" s="142"/>
    </row>
    <row r="13" spans="1:12" s="143" customFormat="1" ht="18" customHeight="1">
      <c r="A13" s="136" t="s">
        <v>32</v>
      </c>
      <c r="B13" s="137">
        <f>0.0190704936945538*100</f>
        <v>1.9070493694553801</v>
      </c>
      <c r="C13" s="131">
        <f>0.162619489228135*100</f>
        <v>16.261948922813499</v>
      </c>
      <c r="D13" s="131">
        <f>0.8713500019891*100</f>
        <v>87.135000198909992</v>
      </c>
      <c r="E13" s="130">
        <v>29548.400000000001</v>
      </c>
      <c r="F13" s="130">
        <v>33911.599999999999</v>
      </c>
      <c r="G13" s="132">
        <v>4805.2</v>
      </c>
      <c r="H13" s="138" t="s">
        <v>33</v>
      </c>
      <c r="I13" s="125"/>
      <c r="J13" s="139">
        <v>66122</v>
      </c>
      <c r="K13" s="142"/>
    </row>
    <row r="14" spans="1:12" s="143" customFormat="1" ht="14.1" customHeight="1">
      <c r="A14" s="136"/>
      <c r="B14" s="129"/>
      <c r="C14" s="130"/>
      <c r="D14" s="131"/>
      <c r="E14" s="130"/>
      <c r="F14" s="130"/>
      <c r="G14" s="132"/>
      <c r="H14" s="138"/>
      <c r="I14" s="144"/>
      <c r="J14" s="145"/>
      <c r="K14" s="146"/>
    </row>
    <row r="15" spans="1:12" s="143" customFormat="1" ht="18" customHeight="1">
      <c r="A15" s="136" t="s">
        <v>26</v>
      </c>
      <c r="B15" s="137">
        <f>0.0368108939160993*100</f>
        <v>3.6810893916099299</v>
      </c>
      <c r="C15" s="131">
        <f>0.802530759596257*100</f>
        <v>80.253075959625704</v>
      </c>
      <c r="D15" s="131">
        <f>0.79496302804012*100</f>
        <v>79.496302804012004</v>
      </c>
      <c r="E15" s="130">
        <v>30501.7</v>
      </c>
      <c r="F15" s="130">
        <v>38368</v>
      </c>
      <c r="G15" s="132">
        <v>24478.7</v>
      </c>
      <c r="H15" s="138" t="s">
        <v>57</v>
      </c>
      <c r="I15" s="125" t="s">
        <v>7</v>
      </c>
      <c r="J15" s="139">
        <v>6611</v>
      </c>
      <c r="K15" s="142"/>
    </row>
    <row r="16" spans="1:12" s="143" customFormat="1" ht="18" customHeight="1">
      <c r="A16" s="136" t="s">
        <v>11</v>
      </c>
      <c r="B16" s="129"/>
      <c r="C16" s="130"/>
      <c r="D16" s="131"/>
      <c r="E16" s="130"/>
      <c r="F16" s="130"/>
      <c r="G16" s="132"/>
      <c r="H16" s="138" t="s">
        <v>27</v>
      </c>
      <c r="I16" s="144"/>
      <c r="J16" s="145">
        <v>6612</v>
      </c>
      <c r="K16" s="142"/>
    </row>
    <row r="17" spans="1:11" ht="14.1" customHeight="1">
      <c r="A17" s="136"/>
      <c r="B17" s="129"/>
      <c r="C17" s="130"/>
      <c r="D17" s="131"/>
      <c r="E17" s="130"/>
      <c r="F17" s="130"/>
      <c r="G17" s="132"/>
      <c r="H17" s="138"/>
      <c r="I17" s="140"/>
      <c r="J17" s="141"/>
      <c r="K17" s="146"/>
    </row>
    <row r="18" spans="1:11" ht="18" customHeight="1">
      <c r="A18" s="136" t="s">
        <v>9</v>
      </c>
      <c r="B18" s="137">
        <f>0.0243544400595376*100</f>
        <v>2.4354440059537596</v>
      </c>
      <c r="C18" s="131">
        <f>0.454595157021772*100</f>
        <v>45.4595157021772</v>
      </c>
      <c r="D18" s="131">
        <f>0.570895034694519*100</f>
        <v>57.089503469451898</v>
      </c>
      <c r="E18" s="130">
        <v>43036.9</v>
      </c>
      <c r="F18" s="130">
        <v>75384.899999999994</v>
      </c>
      <c r="G18" s="132">
        <v>19564.3</v>
      </c>
      <c r="H18" s="138" t="s">
        <v>15</v>
      </c>
      <c r="I18" s="140"/>
      <c r="J18" s="141">
        <v>65</v>
      </c>
      <c r="K18" s="146"/>
    </row>
    <row r="19" spans="1:11" ht="1.1499999999999999" customHeight="1">
      <c r="A19" s="147"/>
      <c r="B19" s="148"/>
      <c r="C19" s="149"/>
      <c r="D19" s="149"/>
      <c r="E19" s="150"/>
      <c r="F19" s="149"/>
      <c r="G19" s="151"/>
      <c r="H19" s="152"/>
      <c r="I19" s="153"/>
      <c r="J19" s="154"/>
      <c r="K19" s="146"/>
    </row>
    <row r="20" spans="1:11" s="155" customFormat="1" ht="16.5" customHeight="1">
      <c r="A20" s="211" t="s">
        <v>58</v>
      </c>
      <c r="B20" s="211"/>
      <c r="C20" s="211"/>
      <c r="D20" s="211"/>
      <c r="E20" s="212"/>
      <c r="F20" s="213" t="s">
        <v>59</v>
      </c>
      <c r="G20" s="213"/>
      <c r="H20" s="213"/>
      <c r="I20" s="213"/>
      <c r="J20" s="213"/>
    </row>
    <row r="21" spans="1:11" ht="15.75">
      <c r="A21" s="156"/>
      <c r="B21" s="156"/>
      <c r="C21" s="156"/>
      <c r="D21" s="156"/>
      <c r="F21" s="158"/>
      <c r="G21" s="158"/>
    </row>
    <row r="22" spans="1:11">
      <c r="A22" s="156"/>
      <c r="B22" s="156"/>
      <c r="C22" s="156"/>
      <c r="D22" s="156"/>
      <c r="E22" s="160"/>
      <c r="F22" s="161"/>
      <c r="G22" s="162"/>
      <c r="H22" s="163"/>
    </row>
    <row r="23" spans="1:11">
      <c r="A23" s="156"/>
      <c r="B23" s="156"/>
      <c r="C23" s="156"/>
      <c r="D23" s="156"/>
      <c r="E23" s="164"/>
      <c r="F23" s="165"/>
      <c r="H23" s="163"/>
    </row>
    <row r="24" spans="1:11">
      <c r="B24" s="156"/>
      <c r="C24" s="156"/>
      <c r="D24" s="156"/>
      <c r="E24" s="168"/>
      <c r="F24" s="28"/>
      <c r="H24" s="163"/>
    </row>
    <row r="25" spans="1:11">
      <c r="B25" s="156"/>
      <c r="C25" s="156"/>
      <c r="D25" s="156"/>
      <c r="E25" s="168"/>
      <c r="F25" s="28"/>
      <c r="H25" s="163"/>
    </row>
    <row r="26" spans="1:11" ht="24.75">
      <c r="B26" s="156"/>
      <c r="C26" s="156"/>
      <c r="D26" s="156"/>
      <c r="E26" s="164"/>
      <c r="F26" s="169"/>
      <c r="G26" s="170"/>
      <c r="H26" s="163"/>
    </row>
    <row r="27" spans="1:11" ht="18.75">
      <c r="B27" s="156"/>
      <c r="C27" s="156"/>
      <c r="D27" s="156"/>
      <c r="E27" s="164"/>
      <c r="F27" s="169"/>
      <c r="G27" s="171"/>
      <c r="H27" s="163"/>
    </row>
    <row r="28" spans="1:11" ht="18.75">
      <c r="B28" s="156"/>
      <c r="C28" s="156"/>
      <c r="D28" s="156"/>
      <c r="E28" s="168"/>
      <c r="F28" s="169"/>
      <c r="G28" s="171"/>
      <c r="H28" s="163"/>
    </row>
    <row r="29" spans="1:11" ht="18.75">
      <c r="B29" s="156"/>
      <c r="C29" s="156"/>
      <c r="D29" s="156"/>
      <c r="E29" s="164"/>
      <c r="F29" s="169"/>
      <c r="G29" s="171"/>
      <c r="H29" s="163"/>
    </row>
    <row r="30" spans="1:11">
      <c r="E30" s="164"/>
      <c r="F30" s="28"/>
      <c r="H30" s="163"/>
    </row>
    <row r="31" spans="1:11">
      <c r="E31" s="168"/>
      <c r="F31" s="28"/>
      <c r="H31" s="163"/>
    </row>
  </sheetData>
  <mergeCells count="8">
    <mergeCell ref="A20:E20"/>
    <mergeCell ref="F20:J20"/>
    <mergeCell ref="A1:J1"/>
    <mergeCell ref="A2:J2"/>
    <mergeCell ref="A4:A5"/>
    <mergeCell ref="H4:H5"/>
    <mergeCell ref="I4:J4"/>
    <mergeCell ref="I5:J5"/>
  </mergeCells>
  <printOptions horizontalCentered="1"/>
  <pageMargins left="0.59055118110236227" right="0.59055118110236227" top="0.78740157480314965" bottom="0.59055118110236227" header="0.39370078740157483" footer="0.39370078740157483"/>
  <pageSetup paperSize="9" firstPageNumber="120" orientation="landscape" useFirstPageNumber="1" horizontalDpi="4294967292" r:id="rId1"/>
  <headerFooter alignWithMargins="0">
    <oddHeader>&amp;L&amp;8PCBS: Finance and Insurance Survey, 2016&amp;R&amp;1&amp;K00+000ء&amp;8&amp;K000000PCBS: مسح المالية والتأمين، 2016</oddHeader>
    <oddFooter>&amp;C&amp;"Times New Roman,Regular"53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5"/>
  <sheetViews>
    <sheetView tabSelected="1" view="pageBreakPreview" zoomScaleNormal="100" zoomScaleSheetLayoutView="100" workbookViewId="0">
      <selection activeCell="B23" sqref="B23"/>
    </sheetView>
  </sheetViews>
  <sheetFormatPr defaultRowHeight="12.75"/>
  <cols>
    <col min="1" max="1" width="26.28515625" customWidth="1"/>
    <col min="2" max="12" width="10.28515625" customWidth="1"/>
    <col min="13" max="13" width="20.85546875" customWidth="1"/>
  </cols>
  <sheetData>
    <row r="1" spans="1:13" ht="23.25">
      <c r="A1" s="230" t="s">
        <v>65</v>
      </c>
      <c r="B1" s="230"/>
      <c r="C1" s="230"/>
      <c r="D1" s="230"/>
      <c r="E1" s="230"/>
      <c r="F1" s="230"/>
      <c r="G1" s="230"/>
      <c r="H1" s="231"/>
      <c r="I1" s="231"/>
      <c r="J1" s="231"/>
      <c r="K1" s="231"/>
      <c r="L1" s="231"/>
      <c r="M1" s="231"/>
    </row>
    <row r="2" spans="1:13" ht="15">
      <c r="A2" s="232" t="s">
        <v>66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</row>
    <row r="3" spans="1:13">
      <c r="A3" s="173"/>
      <c r="B3" s="173"/>
      <c r="C3" s="173"/>
      <c r="D3" s="173"/>
      <c r="E3" s="173"/>
      <c r="F3" s="173"/>
      <c r="G3" s="173"/>
      <c r="H3" s="174"/>
      <c r="I3" s="173"/>
      <c r="J3" s="173"/>
      <c r="K3" s="173"/>
      <c r="L3" s="173"/>
      <c r="M3" s="173"/>
    </row>
    <row r="4" spans="1:13" ht="20.25">
      <c r="A4" s="175" t="s">
        <v>31</v>
      </c>
      <c r="B4" s="175"/>
      <c r="C4" s="175"/>
      <c r="D4" s="175"/>
      <c r="E4" s="175"/>
      <c r="F4" s="175"/>
      <c r="G4" s="175"/>
      <c r="H4" s="176"/>
      <c r="I4" s="176"/>
      <c r="J4" s="176"/>
      <c r="K4" s="176"/>
      <c r="L4" s="233" t="s">
        <v>64</v>
      </c>
      <c r="M4" s="233"/>
    </row>
    <row r="5" spans="1:13">
      <c r="A5" s="234" t="s">
        <v>68</v>
      </c>
      <c r="B5" s="224">
        <v>2016</v>
      </c>
      <c r="C5" s="224">
        <v>2015</v>
      </c>
      <c r="D5" s="224">
        <v>2014</v>
      </c>
      <c r="E5" s="224">
        <v>2013</v>
      </c>
      <c r="F5" s="224">
        <v>2012</v>
      </c>
      <c r="G5" s="224">
        <v>2011</v>
      </c>
      <c r="H5" s="224">
        <v>2010</v>
      </c>
      <c r="I5" s="224">
        <v>2009</v>
      </c>
      <c r="J5" s="224">
        <v>2008</v>
      </c>
      <c r="K5" s="236">
        <v>2007</v>
      </c>
      <c r="L5" s="224">
        <v>2006</v>
      </c>
      <c r="M5" s="226" t="s">
        <v>67</v>
      </c>
    </row>
    <row r="6" spans="1:13" ht="12.75" customHeight="1">
      <c r="A6" s="235"/>
      <c r="B6" s="225"/>
      <c r="C6" s="225"/>
      <c r="D6" s="225"/>
      <c r="E6" s="225"/>
      <c r="F6" s="225"/>
      <c r="G6" s="225"/>
      <c r="H6" s="225"/>
      <c r="I6" s="225"/>
      <c r="J6" s="225"/>
      <c r="K6" s="237"/>
      <c r="L6" s="225"/>
      <c r="M6" s="227"/>
    </row>
    <row r="7" spans="1:13" ht="15.75" customHeight="1">
      <c r="A7" s="181" t="s">
        <v>74</v>
      </c>
      <c r="B7" s="184">
        <v>427</v>
      </c>
      <c r="C7" s="185">
        <v>419</v>
      </c>
      <c r="D7" s="185">
        <v>516</v>
      </c>
      <c r="E7" s="185">
        <v>596</v>
      </c>
      <c r="F7" s="185">
        <v>46</v>
      </c>
      <c r="G7" s="185">
        <v>48</v>
      </c>
      <c r="H7" s="185">
        <v>48</v>
      </c>
      <c r="I7" s="185">
        <v>49</v>
      </c>
      <c r="J7" s="185">
        <v>50</v>
      </c>
      <c r="K7" s="185">
        <v>48</v>
      </c>
      <c r="L7" s="186">
        <v>47</v>
      </c>
      <c r="M7" s="178" t="s">
        <v>69</v>
      </c>
    </row>
    <row r="8" spans="1:13" ht="15.75" customHeight="1">
      <c r="A8" s="182" t="s">
        <v>75</v>
      </c>
      <c r="B8" s="187">
        <v>10715</v>
      </c>
      <c r="C8" s="188">
        <v>10074</v>
      </c>
      <c r="D8" s="188">
        <v>8991</v>
      </c>
      <c r="E8" s="188">
        <v>8343</v>
      </c>
      <c r="F8" s="188">
        <v>7101</v>
      </c>
      <c r="G8" s="188">
        <v>6946</v>
      </c>
      <c r="H8" s="188">
        <v>6618</v>
      </c>
      <c r="I8" s="188">
        <v>6469</v>
      </c>
      <c r="J8" s="188">
        <v>6221</v>
      </c>
      <c r="K8" s="188">
        <v>5406</v>
      </c>
      <c r="L8" s="189">
        <v>6064</v>
      </c>
      <c r="M8" s="179" t="s">
        <v>24</v>
      </c>
    </row>
    <row r="9" spans="1:13" ht="15.75" customHeight="1">
      <c r="A9" s="182" t="s">
        <v>76</v>
      </c>
      <c r="B9" s="190">
        <v>217920.9</v>
      </c>
      <c r="C9" s="191">
        <v>206216.7</v>
      </c>
      <c r="D9" s="191">
        <v>182725.1</v>
      </c>
      <c r="E9" s="191">
        <v>162795.20000000001</v>
      </c>
      <c r="F9" s="191">
        <v>159161.29999999999</v>
      </c>
      <c r="G9" s="191">
        <v>152263.29999999999</v>
      </c>
      <c r="H9" s="191">
        <v>140310.6</v>
      </c>
      <c r="I9" s="191">
        <v>130189.2</v>
      </c>
      <c r="J9" s="191">
        <v>113790</v>
      </c>
      <c r="K9" s="191">
        <v>102567.2</v>
      </c>
      <c r="L9" s="192">
        <v>89659.9</v>
      </c>
      <c r="M9" s="179" t="s">
        <v>70</v>
      </c>
    </row>
    <row r="10" spans="1:13" ht="15.75" customHeight="1">
      <c r="A10" s="182" t="s">
        <v>1</v>
      </c>
      <c r="B10" s="190">
        <v>737602.8</v>
      </c>
      <c r="C10" s="191">
        <v>672640.4</v>
      </c>
      <c r="D10" s="191">
        <v>513339.1</v>
      </c>
      <c r="E10" s="191">
        <v>460650.5</v>
      </c>
      <c r="F10" s="191">
        <v>514382.6</v>
      </c>
      <c r="G10" s="191">
        <v>433168.6</v>
      </c>
      <c r="H10" s="191">
        <v>403727.5</v>
      </c>
      <c r="I10" s="191">
        <v>344728.3</v>
      </c>
      <c r="J10" s="191">
        <v>420882.1</v>
      </c>
      <c r="K10" s="191">
        <v>386507.3</v>
      </c>
      <c r="L10" s="192">
        <v>298638.7</v>
      </c>
      <c r="M10" s="179" t="s">
        <v>71</v>
      </c>
    </row>
    <row r="11" spans="1:13" ht="15.75" customHeight="1">
      <c r="A11" s="182" t="s">
        <v>77</v>
      </c>
      <c r="B11" s="190">
        <v>235444.3</v>
      </c>
      <c r="C11" s="191">
        <v>206755.4</v>
      </c>
      <c r="D11" s="191">
        <v>121836.4</v>
      </c>
      <c r="E11" s="191">
        <v>106759.7</v>
      </c>
      <c r="F11" s="191">
        <v>97526</v>
      </c>
      <c r="G11" s="191">
        <v>92008.8</v>
      </c>
      <c r="H11" s="191">
        <v>96358.8</v>
      </c>
      <c r="I11" s="191">
        <v>73907.5</v>
      </c>
      <c r="J11" s="191">
        <v>78710.8</v>
      </c>
      <c r="K11" s="191">
        <v>58421</v>
      </c>
      <c r="L11" s="192">
        <v>44053.1</v>
      </c>
      <c r="M11" s="179" t="s">
        <v>72</v>
      </c>
    </row>
    <row r="12" spans="1:13" ht="15.75" customHeight="1">
      <c r="A12" s="182" t="s">
        <v>78</v>
      </c>
      <c r="B12" s="190">
        <v>502158.5</v>
      </c>
      <c r="C12" s="191">
        <v>465885</v>
      </c>
      <c r="D12" s="191">
        <v>391502.7</v>
      </c>
      <c r="E12" s="191">
        <v>353890.8</v>
      </c>
      <c r="F12" s="191">
        <v>416856.6</v>
      </c>
      <c r="G12" s="191">
        <v>341159.8</v>
      </c>
      <c r="H12" s="191">
        <v>307368.7</v>
      </c>
      <c r="I12" s="191">
        <v>270820.8</v>
      </c>
      <c r="J12" s="191">
        <v>342171.3</v>
      </c>
      <c r="K12" s="191">
        <v>328086.3</v>
      </c>
      <c r="L12" s="192">
        <v>254585.60000000001</v>
      </c>
      <c r="M12" s="179" t="s">
        <v>38</v>
      </c>
    </row>
    <row r="13" spans="1:13" ht="15.75" customHeight="1">
      <c r="A13" s="183" t="s">
        <v>79</v>
      </c>
      <c r="B13" s="193">
        <v>55267.8</v>
      </c>
      <c r="C13" s="194">
        <v>35387.4</v>
      </c>
      <c r="D13" s="194">
        <v>46118.7</v>
      </c>
      <c r="E13" s="194">
        <v>24897.5</v>
      </c>
      <c r="F13" s="194">
        <v>21586.799999999999</v>
      </c>
      <c r="G13" s="194">
        <v>28006.7</v>
      </c>
      <c r="H13" s="194">
        <v>27499</v>
      </c>
      <c r="I13" s="194">
        <v>36975.699999999997</v>
      </c>
      <c r="J13" s="194">
        <v>24978.400000000001</v>
      </c>
      <c r="K13" s="194">
        <v>23536.1</v>
      </c>
      <c r="L13" s="195">
        <v>34794.300000000003</v>
      </c>
      <c r="M13" s="180" t="s">
        <v>73</v>
      </c>
    </row>
    <row r="14" spans="1:13" ht="18.75" customHeight="1">
      <c r="A14" s="100" t="s">
        <v>40</v>
      </c>
      <c r="B14" s="100"/>
      <c r="C14" s="100"/>
      <c r="D14" s="100"/>
      <c r="E14" s="100"/>
      <c r="F14" s="100"/>
      <c r="G14" s="100"/>
      <c r="H14" s="177"/>
      <c r="I14" s="238"/>
      <c r="J14" s="239" t="s">
        <v>59</v>
      </c>
      <c r="K14" s="239"/>
      <c r="L14" s="239"/>
      <c r="M14" s="239"/>
    </row>
    <row r="15" spans="1:13" ht="18.75">
      <c r="A15" s="228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9"/>
      <c r="M15" s="229"/>
    </row>
  </sheetData>
  <mergeCells count="19">
    <mergeCell ref="A1:M1"/>
    <mergeCell ref="A2:M2"/>
    <mergeCell ref="L4:M4"/>
    <mergeCell ref="A5:A6"/>
    <mergeCell ref="H5:H6"/>
    <mergeCell ref="I5:I6"/>
    <mergeCell ref="J5:J6"/>
    <mergeCell ref="K5:K6"/>
    <mergeCell ref="A15:K15"/>
    <mergeCell ref="L15:M15"/>
    <mergeCell ref="G5:G6"/>
    <mergeCell ref="F5:F6"/>
    <mergeCell ref="E5:E6"/>
    <mergeCell ref="D5:D6"/>
    <mergeCell ref="J14:M14"/>
    <mergeCell ref="C5:C6"/>
    <mergeCell ref="B5:B6"/>
    <mergeCell ref="L5:L6"/>
    <mergeCell ref="M5:M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Sheet2!Print_Area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EDUCATION STATISTICS</dc:creator>
  <cp:lastModifiedBy>mkhader</cp:lastModifiedBy>
  <cp:lastPrinted>2017-10-10T07:32:16Z</cp:lastPrinted>
  <dcterms:created xsi:type="dcterms:W3CDTF">1998-08-15T17:47:58Z</dcterms:created>
  <dcterms:modified xsi:type="dcterms:W3CDTF">2017-10-29T09:02:51Z</dcterms:modified>
</cp:coreProperties>
</file>