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215" yWindow="2220" windowWidth="10470" windowHeight="11280"/>
  </bookViews>
  <sheets>
    <sheet name="2019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'2019'!$B$2:$Q$79</definedName>
    <definedName name="_xlnm.Print_Titles" localSheetId="0">'2019'!$2:$5</definedName>
  </definedNames>
  <calcPr calcId="125725"/>
</workbook>
</file>

<file path=xl/calcChain.xml><?xml version="1.0" encoding="utf-8"?>
<calcChain xmlns="http://schemas.openxmlformats.org/spreadsheetml/2006/main">
  <c r="Q74" i="12"/>
  <c r="Q75"/>
  <c r="O73"/>
  <c r="Q56"/>
  <c r="Q57"/>
  <c r="O55"/>
  <c r="Q38"/>
  <c r="Q39"/>
  <c r="O37"/>
  <c r="Q20"/>
  <c r="Q21"/>
  <c r="O19"/>
  <c r="N73"/>
  <c r="N55"/>
  <c r="N37"/>
  <c r="N19"/>
  <c r="M73"/>
  <c r="M19"/>
  <c r="M55"/>
  <c r="M37"/>
  <c r="L19" l="1"/>
  <c r="L37"/>
  <c r="L55"/>
  <c r="L73"/>
  <c r="K73" l="1"/>
  <c r="K55"/>
  <c r="K37"/>
  <c r="K19"/>
  <c r="J19"/>
  <c r="J37"/>
  <c r="J55"/>
  <c r="J73"/>
  <c r="U20" l="1"/>
  <c r="U21"/>
  <c r="P8"/>
  <c r="P9"/>
  <c r="P10"/>
  <c r="P11"/>
  <c r="P12"/>
  <c r="P13"/>
  <c r="P14"/>
  <c r="P15"/>
  <c r="P16"/>
  <c r="P17"/>
  <c r="P18"/>
  <c r="P20"/>
  <c r="P21"/>
  <c r="P22"/>
  <c r="I73" l="1"/>
  <c r="G73"/>
  <c r="H73"/>
  <c r="G55"/>
  <c r="H55"/>
  <c r="I55"/>
  <c r="I37"/>
  <c r="G37"/>
  <c r="H37"/>
  <c r="I19"/>
  <c r="H19"/>
  <c r="G19"/>
  <c r="F19"/>
  <c r="E19"/>
  <c r="D19" l="1"/>
  <c r="P19" s="1"/>
  <c r="D37"/>
  <c r="E37"/>
  <c r="F37"/>
  <c r="D55"/>
  <c r="E55"/>
  <c r="F55"/>
  <c r="D73"/>
  <c r="E73"/>
  <c r="F73"/>
  <c r="R12" l="1"/>
  <c r="V12" s="1"/>
  <c r="R20" l="1"/>
  <c r="V20" s="1"/>
  <c r="R9"/>
  <c r="V9" s="1"/>
  <c r="R10"/>
  <c r="V10" s="1"/>
  <c r="R11"/>
  <c r="V11" s="1"/>
  <c r="R13"/>
  <c r="V13" s="1"/>
  <c r="R14"/>
  <c r="V14" s="1"/>
  <c r="R15"/>
  <c r="V15" s="1"/>
  <c r="R16"/>
  <c r="V16" s="1"/>
  <c r="R17"/>
  <c r="V17" s="1"/>
  <c r="R18"/>
  <c r="V18" s="1"/>
  <c r="R19"/>
  <c r="V19" s="1"/>
  <c r="T20"/>
  <c r="R21"/>
  <c r="V21" s="1"/>
  <c r="T21"/>
  <c r="R22"/>
  <c r="V22" s="1"/>
  <c r="R8"/>
  <c r="V8" s="1"/>
  <c r="P76"/>
  <c r="Q76" s="1"/>
  <c r="P75"/>
  <c r="P74"/>
  <c r="P73"/>
  <c r="Q73" s="1"/>
  <c r="P72"/>
  <c r="Q72" s="1"/>
  <c r="P71"/>
  <c r="Q71" s="1"/>
  <c r="P70"/>
  <c r="Q70" s="1"/>
  <c r="P69"/>
  <c r="Q69" s="1"/>
  <c r="P68"/>
  <c r="Q68" s="1"/>
  <c r="P67"/>
  <c r="Q67" s="1"/>
  <c r="P66"/>
  <c r="Q66" s="1"/>
  <c r="P65"/>
  <c r="Q65" s="1"/>
  <c r="P64"/>
  <c r="Q64" s="1"/>
  <c r="P63"/>
  <c r="Q63" s="1"/>
  <c r="P62"/>
  <c r="Q62" s="1"/>
  <c r="P58"/>
  <c r="Q58" s="1"/>
  <c r="P57"/>
  <c r="P56"/>
  <c r="P55"/>
  <c r="Q55" s="1"/>
  <c r="P54"/>
  <c r="Q54" s="1"/>
  <c r="P53"/>
  <c r="Q53" s="1"/>
  <c r="P52"/>
  <c r="Q52" s="1"/>
  <c r="P51"/>
  <c r="Q51" s="1"/>
  <c r="P50"/>
  <c r="Q50" s="1"/>
  <c r="P49"/>
  <c r="Q49" s="1"/>
  <c r="P48"/>
  <c r="Q48" s="1"/>
  <c r="P47"/>
  <c r="Q47" s="1"/>
  <c r="P46"/>
  <c r="Q46" s="1"/>
  <c r="P45"/>
  <c r="Q45" s="1"/>
  <c r="P44"/>
  <c r="Q44" s="1"/>
  <c r="P40"/>
  <c r="P39"/>
  <c r="P38"/>
  <c r="P37"/>
  <c r="P36"/>
  <c r="Q36" s="1"/>
  <c r="P35"/>
  <c r="Q35" s="1"/>
  <c r="P34"/>
  <c r="Q34" s="1"/>
  <c r="P33"/>
  <c r="P32"/>
  <c r="P31"/>
  <c r="P30"/>
  <c r="P29"/>
  <c r="P28"/>
  <c r="Q28" s="1"/>
  <c r="P27"/>
  <c r="Q27" s="1"/>
  <c r="P26"/>
  <c r="Q26" s="1"/>
  <c r="Q9"/>
  <c r="Q12"/>
  <c r="Q13"/>
  <c r="Q16"/>
  <c r="Q17"/>
  <c r="Q22"/>
  <c r="Q8"/>
  <c r="U9" l="1"/>
  <c r="Q40"/>
  <c r="U22" s="1"/>
  <c r="Q31"/>
  <c r="U13" s="1"/>
  <c r="Q30"/>
  <c r="U12" s="1"/>
  <c r="U16"/>
  <c r="Q29"/>
  <c r="Q37"/>
  <c r="U17"/>
  <c r="U8"/>
  <c r="Q33"/>
  <c r="Q32"/>
  <c r="S20"/>
  <c r="W20" s="1"/>
  <c r="S10"/>
  <c r="W10" s="1"/>
  <c r="S18"/>
  <c r="W18" s="1"/>
  <c r="S11"/>
  <c r="W11" s="1"/>
  <c r="S15"/>
  <c r="W15" s="1"/>
  <c r="S19"/>
  <c r="W19" s="1"/>
  <c r="S21"/>
  <c r="W21" s="1"/>
  <c r="T9"/>
  <c r="T16"/>
  <c r="T17"/>
  <c r="T8"/>
  <c r="S14"/>
  <c r="W14" s="1"/>
  <c r="S22"/>
  <c r="W22" s="1"/>
  <c r="S16"/>
  <c r="W16" s="1"/>
  <c r="Q11"/>
  <c r="Q14"/>
  <c r="Q18"/>
  <c r="Q19"/>
  <c r="S13"/>
  <c r="W13" s="1"/>
  <c r="Q10"/>
  <c r="S17"/>
  <c r="W17" s="1"/>
  <c r="Q15"/>
  <c r="S8"/>
  <c r="W8" s="1"/>
  <c r="S12"/>
  <c r="W12" s="1"/>
  <c r="S9"/>
  <c r="W9" s="1"/>
  <c r="T22" l="1"/>
  <c r="T13"/>
  <c r="T12"/>
  <c r="T11"/>
  <c r="U11"/>
  <c r="T14"/>
  <c r="U14"/>
  <c r="T15"/>
  <c r="U15"/>
  <c r="T18"/>
  <c r="U18"/>
  <c r="T19"/>
  <c r="U19"/>
  <c r="T10"/>
  <c r="U10"/>
</calcChain>
</file>

<file path=xl/sharedStrings.xml><?xml version="1.0" encoding="utf-8"?>
<sst xmlns="http://schemas.openxmlformats.org/spreadsheetml/2006/main" count="139" uniqueCount="44">
  <si>
    <t>Major Groups of Expenditure</t>
  </si>
  <si>
    <t>% Change</t>
  </si>
  <si>
    <t>Gaza Strip</t>
  </si>
  <si>
    <t>All items of consumer price index</t>
  </si>
  <si>
    <t>Palestine</t>
  </si>
  <si>
    <t xml:space="preserve">      West Bank**</t>
  </si>
  <si>
    <t>Jerusalem J1*</t>
  </si>
  <si>
    <t>*Data included those parts of Jerusalem which were annexed by Israeli Occupation in 1967.</t>
  </si>
  <si>
    <t>**Data excluded those parts of Jerusalem which were annexed by Israeli Occupation in 1967.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</si>
  <si>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</si>
  <si>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</si>
  <si>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</si>
  <si>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</si>
  <si>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</si>
  <si>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</si>
  <si>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</si>
  <si>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</si>
  <si>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</si>
  <si>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</si>
  <si>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</si>
  <si>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</si>
  <si>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</si>
  <si>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</si>
  <si>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</si>
  <si>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</si>
  <si>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</si>
  <si>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</si>
  <si>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</si>
  <si>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</si>
  <si>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</si>
  <si>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</si>
  <si>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</si>
  <si>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Insurance and Financial Services</t>
  </si>
  <si>
    <t xml:space="preserve">Personal Care, Social Protection and Miscellaneous Goods and Services </t>
  </si>
  <si>
    <t xml:space="preserve">(Base Year 2018 =100) </t>
  </si>
  <si>
    <t>check</t>
  </si>
  <si>
    <t>Miscellaneous Goods and Services (12+13)</t>
  </si>
  <si>
    <t>Note:(..) means not applicable.</t>
  </si>
  <si>
    <t>%</t>
  </si>
  <si>
    <t>cpi 2018</t>
  </si>
  <si>
    <t>cpi 2019</t>
  </si>
  <si>
    <t>Monthly Consumer Price Index Numbers by Major Groups of expenditure and Region for January - December 2019 and Percent Changes from January - December 2018</t>
  </si>
  <si>
    <t>Ave.1-12/2018</t>
  </si>
  <si>
    <t>Ave.1-12/2019</t>
  </si>
</sst>
</file>

<file path=xl/styles.xml><?xml version="1.0" encoding="utf-8"?>
<styleSheet xmlns="http://schemas.openxmlformats.org/spreadsheetml/2006/main">
  <numFmts count="1">
    <numFmt numFmtId="164" formatCode="0.000000"/>
  </numFmts>
  <fonts count="15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2" fontId="3" fillId="0" borderId="1" xfId="0" applyNumberFormat="1" applyFont="1" applyBorder="1" applyAlignment="1">
      <alignment horizontal="right" vertical="center" indent="1"/>
    </xf>
    <xf numFmtId="2" fontId="3" fillId="0" borderId="1" xfId="3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2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3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2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8" fillId="0" borderId="1" xfId="3" applyNumberFormat="1" applyFont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left" vertical="center" wrapText="1" indent="1" readingOrder="1"/>
    </xf>
    <xf numFmtId="2" fontId="13" fillId="0" borderId="1" xfId="0" applyNumberFormat="1" applyFont="1" applyBorder="1" applyAlignment="1">
      <alignment horizontal="right" vertical="center" indent="1"/>
    </xf>
    <xf numFmtId="2" fontId="13" fillId="0" borderId="1" xfId="3" applyNumberFormat="1" applyFont="1" applyBorder="1" applyAlignment="1">
      <alignment horizontal="right" vertical="center" indent="1"/>
    </xf>
    <xf numFmtId="2" fontId="1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9" fontId="3" fillId="0" borderId="0" xfId="4" applyFont="1"/>
    <xf numFmtId="9" fontId="4" fillId="0" borderId="0" xfId="4" applyFont="1"/>
    <xf numFmtId="9" fontId="13" fillId="0" borderId="0" xfId="4" applyFont="1"/>
    <xf numFmtId="2" fontId="14" fillId="0" borderId="5" xfId="0" applyNumberFormat="1" applyFont="1" applyFill="1" applyBorder="1" applyAlignment="1">
      <alignment horizontal="right" vertical="center"/>
    </xf>
    <xf numFmtId="0" fontId="13" fillId="0" borderId="0" xfId="0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13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 readingOrder="1"/>
    </xf>
    <xf numFmtId="164" fontId="3" fillId="0" borderId="0" xfId="0" applyNumberFormat="1" applyFont="1"/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</cellXfs>
  <cellStyles count="5">
    <cellStyle name="MS_Arabic" xfId="1"/>
    <cellStyle name="Normal" xfId="0" builtinId="0"/>
    <cellStyle name="Normal_Sheet1" xfId="2"/>
    <cellStyle name="Normal_Sheet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79"/>
  <sheetViews>
    <sheetView tabSelected="1" view="pageBreakPreview" topLeftCell="A2" zoomScaleNormal="100" zoomScaleSheetLayoutView="100" workbookViewId="0">
      <selection activeCell="B2" sqref="B2:Q79"/>
    </sheetView>
  </sheetViews>
  <sheetFormatPr defaultRowHeight="16.5" customHeight="1"/>
  <cols>
    <col min="1" max="1" width="9.140625" style="26"/>
    <col min="2" max="2" width="39" style="1" customWidth="1"/>
    <col min="3" max="3" width="12" style="1" customWidth="1"/>
    <col min="4" max="14" width="8.7109375" style="1" customWidth="1"/>
    <col min="15" max="15" width="9.42578125" style="1" customWidth="1"/>
    <col min="16" max="16" width="12.7109375" style="1" customWidth="1"/>
    <col min="17" max="17" width="8.7109375" style="1" customWidth="1"/>
    <col min="18" max="20" width="0" style="1" hidden="1" customWidth="1"/>
    <col min="21" max="16384" width="9.140625" style="1"/>
  </cols>
  <sheetData>
    <row r="2" spans="2:25" ht="16.899999999999999" customHeight="1">
      <c r="B2" s="41" t="s">
        <v>41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2:25" ht="16.899999999999999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2:25" ht="16.899999999999999" customHeight="1">
      <c r="B4" s="38" t="s">
        <v>34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2:25" ht="4.9000000000000004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25" ht="16.5" customHeight="1">
      <c r="B6" s="47" t="s">
        <v>0</v>
      </c>
      <c r="C6" s="47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2:25" ht="16.5" customHeight="1">
      <c r="B7" s="47"/>
      <c r="C7" s="3" t="s">
        <v>42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43</v>
      </c>
      <c r="Q7" s="3" t="s">
        <v>1</v>
      </c>
      <c r="R7" s="25" t="s">
        <v>35</v>
      </c>
      <c r="S7" s="25" t="s">
        <v>35</v>
      </c>
      <c r="T7" s="25" t="s">
        <v>35</v>
      </c>
      <c r="U7" s="1" t="s">
        <v>38</v>
      </c>
      <c r="V7" s="1" t="s">
        <v>39</v>
      </c>
      <c r="W7" s="1" t="s">
        <v>40</v>
      </c>
    </row>
    <row r="8" spans="2:25" ht="16.5" customHeight="1">
      <c r="B8" s="21" t="s">
        <v>21</v>
      </c>
      <c r="C8" s="5">
        <v>100</v>
      </c>
      <c r="D8" s="6">
        <v>101.23553490555365</v>
      </c>
      <c r="E8" s="5">
        <v>100.94125999127061</v>
      </c>
      <c r="F8" s="5">
        <v>103.42467239462718</v>
      </c>
      <c r="G8" s="7">
        <v>106.29789536000695</v>
      </c>
      <c r="H8" s="5">
        <v>103.64151722993185</v>
      </c>
      <c r="I8" s="5">
        <v>102.05226632315109</v>
      </c>
      <c r="J8" s="5">
        <v>102.52339236436559</v>
      </c>
      <c r="K8" s="5">
        <v>103.8566699116483</v>
      </c>
      <c r="L8" s="5">
        <v>105.46017726437935</v>
      </c>
      <c r="M8" s="5">
        <v>104.27795391210606</v>
      </c>
      <c r="N8" s="5">
        <v>103.40923612778568</v>
      </c>
      <c r="O8" s="8">
        <v>102.80912213657783</v>
      </c>
      <c r="P8" s="5">
        <f>AVERAGE(D8:O8)</f>
        <v>103.3274748267837</v>
      </c>
      <c r="Q8" s="5">
        <f>P8/C8*100-100</f>
        <v>3.3274748267836998</v>
      </c>
      <c r="R8" s="24">
        <f>IF(AND(C8&gt;=MIN(C26,C44,C62),C8&lt;=MAX(C26,C44,C62)),0,1)</f>
        <v>0</v>
      </c>
      <c r="S8" s="24">
        <f>IF(AND(P8&gt;=MIN(P26,P44,P62),P8&lt;=MAX(P26,P44,P62)),0,1)</f>
        <v>0</v>
      </c>
      <c r="T8" s="24">
        <f>IF(AND(Q8&gt;=MIN(Q26,Q44,Q62),Q8&lt;=MAX(Q26,Q44,Q62)),0,1)</f>
        <v>0</v>
      </c>
      <c r="U8" s="1">
        <f>IF(AND(Q8&gt;=MIN(Q26,Q44,Q62),Q8&lt;=MAX(Q26,Q44,Q62)),0,1)</f>
        <v>0</v>
      </c>
      <c r="V8" s="1">
        <f>IF(AND(C8&gt;=MIN(C26,C44,C62),R8&lt;=MAX(C26,C44,C62)),0,1)</f>
        <v>0</v>
      </c>
      <c r="W8" s="1">
        <f>IF(AND(P8&gt;=MIN(P26,P44,P62),S8&lt;=MAX(P26,P44,P62)),0,1)</f>
        <v>0</v>
      </c>
      <c r="Y8" s="34"/>
    </row>
    <row r="9" spans="2:25" ht="16.5" customHeight="1">
      <c r="B9" s="21" t="s">
        <v>22</v>
      </c>
      <c r="C9" s="5">
        <v>100</v>
      </c>
      <c r="D9" s="6">
        <v>100.56050213678793</v>
      </c>
      <c r="E9" s="5">
        <v>100.94193455054629</v>
      </c>
      <c r="F9" s="5">
        <v>102.29626125631268</v>
      </c>
      <c r="G9" s="7">
        <v>101.62401644852577</v>
      </c>
      <c r="H9" s="5">
        <v>101.60020591260087</v>
      </c>
      <c r="I9" s="5">
        <v>101.51574009039389</v>
      </c>
      <c r="J9" s="5">
        <v>101.43124070600378</v>
      </c>
      <c r="K9" s="5">
        <v>101.43444978282827</v>
      </c>
      <c r="L9" s="5">
        <v>101.33236028389624</v>
      </c>
      <c r="M9" s="5">
        <v>101.07829009303039</v>
      </c>
      <c r="N9" s="5">
        <v>101.23851768496101</v>
      </c>
      <c r="O9" s="8">
        <v>101.28658392237922</v>
      </c>
      <c r="P9" s="5">
        <f t="shared" ref="P9:P22" si="0">AVERAGE(D9:O9)</f>
        <v>101.36167523902219</v>
      </c>
      <c r="Q9" s="5">
        <f t="shared" ref="Q9:Q21" si="1">P9/C9*100-100</f>
        <v>1.3616752390221905</v>
      </c>
      <c r="R9" s="24">
        <f t="shared" ref="R9:R22" si="2">IF(AND(C9&gt;=MIN(C27,C45,C63),C9&lt;=MAX(C27,C45,C63)),0,1)</f>
        <v>0</v>
      </c>
      <c r="S9" s="24">
        <f t="shared" ref="S9:T9" si="3">IF(AND(P9&gt;=MIN(P27,P45,P63),P9&lt;=MAX(P27,P45,P63)),0,1)</f>
        <v>0</v>
      </c>
      <c r="T9" s="24">
        <f t="shared" si="3"/>
        <v>0</v>
      </c>
      <c r="U9" s="1">
        <f t="shared" ref="U9:U22" si="4">IF(AND(Q9&gt;=MIN(Q27,Q45,Q63),Q9&lt;=MAX(Q27,Q45,Q63)),0,1)</f>
        <v>0</v>
      </c>
      <c r="V9" s="1">
        <f t="shared" ref="V9:V22" si="5">IF(AND(C9&gt;=MIN(C27,C45,C63),R9&lt;=MAX(C27,C45,C63)),0,1)</f>
        <v>0</v>
      </c>
      <c r="W9" s="1">
        <f t="shared" ref="W9:W22" si="6">IF(AND(P9&gt;=MIN(P27,P45,P63),S9&lt;=MAX(P27,P45,P63)),0,1)</f>
        <v>0</v>
      </c>
      <c r="Y9" s="34"/>
    </row>
    <row r="10" spans="2:25" ht="16.5" customHeight="1">
      <c r="B10" s="21" t="s">
        <v>23</v>
      </c>
      <c r="C10" s="5">
        <v>100</v>
      </c>
      <c r="D10" s="6">
        <v>97.844475548511198</v>
      </c>
      <c r="E10" s="5">
        <v>97.494063182939172</v>
      </c>
      <c r="F10" s="5">
        <v>97.546110317130896</v>
      </c>
      <c r="G10" s="7">
        <v>97.609909275496108</v>
      </c>
      <c r="H10" s="5">
        <v>98.703993444687015</v>
      </c>
      <c r="I10" s="5">
        <v>98.543911100695013</v>
      </c>
      <c r="J10" s="5">
        <v>98.24071271160912</v>
      </c>
      <c r="K10" s="5">
        <v>97.709238833501431</v>
      </c>
      <c r="L10" s="5">
        <v>97.115845815869775</v>
      </c>
      <c r="M10" s="5">
        <v>96.047052761965602</v>
      </c>
      <c r="N10" s="5">
        <v>96.032674143198577</v>
      </c>
      <c r="O10" s="8">
        <v>95.559123574470732</v>
      </c>
      <c r="P10" s="5">
        <f t="shared" si="0"/>
        <v>97.370592559172891</v>
      </c>
      <c r="Q10" s="5">
        <f t="shared" si="1"/>
        <v>-2.6294074408271086</v>
      </c>
      <c r="R10" s="24">
        <f t="shared" si="2"/>
        <v>0</v>
      </c>
      <c r="S10" s="24">
        <f t="shared" ref="S10:T10" si="7">IF(AND(P10&gt;=MIN(P28,P46,P64),P10&lt;=MAX(P28,P46,P64)),0,1)</f>
        <v>0</v>
      </c>
      <c r="T10" s="24">
        <f t="shared" si="7"/>
        <v>0</v>
      </c>
      <c r="U10" s="1">
        <f t="shared" si="4"/>
        <v>0</v>
      </c>
      <c r="V10" s="1">
        <f t="shared" si="5"/>
        <v>0</v>
      </c>
      <c r="W10" s="1">
        <f t="shared" si="6"/>
        <v>0</v>
      </c>
      <c r="Y10" s="34"/>
    </row>
    <row r="11" spans="2:25" ht="27.75" customHeight="1">
      <c r="B11" s="21" t="s">
        <v>24</v>
      </c>
      <c r="C11" s="5">
        <v>100</v>
      </c>
      <c r="D11" s="6">
        <v>100.54497825971984</v>
      </c>
      <c r="E11" s="5">
        <v>100.51193732965196</v>
      </c>
      <c r="F11" s="5">
        <v>100.7352837149047</v>
      </c>
      <c r="G11" s="7">
        <v>100.20074475394914</v>
      </c>
      <c r="H11" s="5">
        <v>99.870578814217282</v>
      </c>
      <c r="I11" s="5">
        <v>99.355988189105375</v>
      </c>
      <c r="J11" s="5">
        <v>99.752946517337733</v>
      </c>
      <c r="K11" s="5">
        <v>99.217657177251368</v>
      </c>
      <c r="L11" s="5">
        <v>99.744411593334235</v>
      </c>
      <c r="M11" s="5">
        <v>99.342064985186681</v>
      </c>
      <c r="N11" s="5">
        <v>99.41840701671444</v>
      </c>
      <c r="O11" s="8">
        <v>99.67791539316427</v>
      </c>
      <c r="P11" s="5">
        <f t="shared" si="0"/>
        <v>99.864409478711408</v>
      </c>
      <c r="Q11" s="5">
        <f t="shared" si="1"/>
        <v>-0.1355905212885915</v>
      </c>
      <c r="R11" s="24">
        <f t="shared" si="2"/>
        <v>0</v>
      </c>
      <c r="S11" s="24">
        <f t="shared" ref="S11:T11" si="8">IF(AND(P11&gt;=MIN(P29,P47,P65),P11&lt;=MAX(P29,P47,P65)),0,1)</f>
        <v>0</v>
      </c>
      <c r="T11" s="24">
        <f t="shared" si="8"/>
        <v>0</v>
      </c>
      <c r="U11" s="1">
        <f t="shared" si="4"/>
        <v>0</v>
      </c>
      <c r="V11" s="1">
        <f t="shared" si="5"/>
        <v>0</v>
      </c>
      <c r="W11" s="1">
        <f t="shared" si="6"/>
        <v>0</v>
      </c>
      <c r="Y11" s="34"/>
    </row>
    <row r="12" spans="2:25" ht="30.75" customHeight="1">
      <c r="B12" s="21" t="s">
        <v>25</v>
      </c>
      <c r="C12" s="5">
        <v>100</v>
      </c>
      <c r="D12" s="6">
        <v>98.579583786964321</v>
      </c>
      <c r="E12" s="5">
        <v>98.766269404380083</v>
      </c>
      <c r="F12" s="5">
        <v>98.704903168815548</v>
      </c>
      <c r="G12" s="7">
        <v>98.500519938290353</v>
      </c>
      <c r="H12" s="5">
        <v>98.700556778300694</v>
      </c>
      <c r="I12" s="5">
        <v>98.970385994778738</v>
      </c>
      <c r="J12" s="5">
        <v>98.84382961446039</v>
      </c>
      <c r="K12" s="5">
        <v>99.096864491575658</v>
      </c>
      <c r="L12" s="5">
        <v>98.805767357283727</v>
      </c>
      <c r="M12" s="5">
        <v>99.384083302829595</v>
      </c>
      <c r="N12" s="5">
        <v>99.099382879500979</v>
      </c>
      <c r="O12" s="8">
        <v>99.270997232903824</v>
      </c>
      <c r="P12" s="5">
        <f t="shared" si="0"/>
        <v>98.89359532917365</v>
      </c>
      <c r="Q12" s="5">
        <f t="shared" si="1"/>
        <v>-1.1064046708263504</v>
      </c>
      <c r="R12" s="24">
        <f>IF(AND(C12&gt;=MIN(C30,C48,C66),C12&lt;=MAX(C30,C48,C66)),0,1)</f>
        <v>0</v>
      </c>
      <c r="S12" s="24">
        <f t="shared" ref="S12:T12" si="9">IF(AND(P12&gt;=MIN(P30,P48,P66),P12&lt;=MAX(P30,P48,P66)),0,1)</f>
        <v>0</v>
      </c>
      <c r="T12" s="24">
        <f t="shared" si="9"/>
        <v>0</v>
      </c>
      <c r="U12" s="1">
        <f t="shared" si="4"/>
        <v>0</v>
      </c>
      <c r="V12" s="1">
        <f t="shared" si="5"/>
        <v>0</v>
      </c>
      <c r="W12" s="1">
        <f t="shared" si="6"/>
        <v>0</v>
      </c>
      <c r="Y12" s="34"/>
    </row>
    <row r="13" spans="2:25" ht="16.5" customHeight="1">
      <c r="B13" s="21" t="s">
        <v>26</v>
      </c>
      <c r="C13" s="5">
        <v>100</v>
      </c>
      <c r="D13" s="6">
        <v>99.509486440041698</v>
      </c>
      <c r="E13" s="5">
        <v>99.44895013478201</v>
      </c>
      <c r="F13" s="5">
        <v>99.62042162631181</v>
      </c>
      <c r="G13" s="7">
        <v>99.244354661180196</v>
      </c>
      <c r="H13" s="5">
        <v>99.106646954956986</v>
      </c>
      <c r="I13" s="5">
        <v>99.112061282611705</v>
      </c>
      <c r="J13" s="5">
        <v>99.081110100885724</v>
      </c>
      <c r="K13" s="5">
        <v>98.655079712983337</v>
      </c>
      <c r="L13" s="5">
        <v>98.658798042209483</v>
      </c>
      <c r="M13" s="5">
        <v>98.634195037354317</v>
      </c>
      <c r="N13" s="5">
        <v>98.424657236286151</v>
      </c>
      <c r="O13" s="8">
        <v>98.897007013489883</v>
      </c>
      <c r="P13" s="5">
        <f t="shared" si="0"/>
        <v>99.032730686924438</v>
      </c>
      <c r="Q13" s="5">
        <f t="shared" si="1"/>
        <v>-0.96726931307556185</v>
      </c>
      <c r="R13" s="24">
        <f t="shared" si="2"/>
        <v>0</v>
      </c>
      <c r="S13" s="24">
        <f t="shared" ref="S13:T13" si="10">IF(AND(P13&gt;=MIN(P31,P49,P67),P13&lt;=MAX(P31,P49,P67)),0,1)</f>
        <v>0</v>
      </c>
      <c r="T13" s="24">
        <f t="shared" si="10"/>
        <v>0</v>
      </c>
      <c r="U13" s="1">
        <f t="shared" si="4"/>
        <v>0</v>
      </c>
      <c r="V13" s="1">
        <f t="shared" si="5"/>
        <v>0</v>
      </c>
      <c r="W13" s="1">
        <f t="shared" si="6"/>
        <v>0</v>
      </c>
      <c r="Y13" s="34"/>
    </row>
    <row r="14" spans="2:25" ht="16.5" customHeight="1">
      <c r="B14" s="21" t="s">
        <v>27</v>
      </c>
      <c r="C14" s="5">
        <v>100</v>
      </c>
      <c r="D14" s="6">
        <v>98.659256016778997</v>
      </c>
      <c r="E14" s="5">
        <v>98.824694754667121</v>
      </c>
      <c r="F14" s="5">
        <v>99.320070683181825</v>
      </c>
      <c r="G14" s="7">
        <v>99.869491573622071</v>
      </c>
      <c r="H14" s="5">
        <v>99.989175297485872</v>
      </c>
      <c r="I14" s="5">
        <v>99.648251067201272</v>
      </c>
      <c r="J14" s="5">
        <v>99.598736318786962</v>
      </c>
      <c r="K14" s="5">
        <v>99.734415981880389</v>
      </c>
      <c r="L14" s="5">
        <v>98.912787985253331</v>
      </c>
      <c r="M14" s="5">
        <v>99.268775865930508</v>
      </c>
      <c r="N14" s="5">
        <v>99.180305106953952</v>
      </c>
      <c r="O14" s="8">
        <v>99.659630972856533</v>
      </c>
      <c r="P14" s="5">
        <f t="shared" si="0"/>
        <v>99.388799302049904</v>
      </c>
      <c r="Q14" s="5">
        <f t="shared" si="1"/>
        <v>-0.61120069795009613</v>
      </c>
      <c r="R14" s="24">
        <f t="shared" si="2"/>
        <v>0</v>
      </c>
      <c r="S14" s="24">
        <f t="shared" ref="S14:T14" si="11">IF(AND(P14&gt;=MIN(P32,P50,P68),P14&lt;=MAX(P32,P50,P68)),0,1)</f>
        <v>0</v>
      </c>
      <c r="T14" s="24">
        <f t="shared" si="11"/>
        <v>0</v>
      </c>
      <c r="U14" s="1">
        <f t="shared" si="4"/>
        <v>0</v>
      </c>
      <c r="V14" s="1">
        <f t="shared" si="5"/>
        <v>0</v>
      </c>
      <c r="W14" s="1">
        <f t="shared" si="6"/>
        <v>0</v>
      </c>
      <c r="Y14" s="34"/>
    </row>
    <row r="15" spans="2:25" ht="16.5" customHeight="1">
      <c r="B15" s="21" t="s">
        <v>28</v>
      </c>
      <c r="C15" s="5">
        <v>100</v>
      </c>
      <c r="D15" s="6">
        <v>99.244855409998664</v>
      </c>
      <c r="E15" s="5">
        <v>98.461211844289849</v>
      </c>
      <c r="F15" s="5">
        <v>97.405733624681829</v>
      </c>
      <c r="G15" s="7">
        <v>96.872794947341362</v>
      </c>
      <c r="H15" s="5">
        <v>96.43365702891235</v>
      </c>
      <c r="I15" s="5">
        <v>97.085953061481291</v>
      </c>
      <c r="J15" s="5">
        <v>96.670133857522245</v>
      </c>
      <c r="K15" s="5">
        <v>96.807523248990549</v>
      </c>
      <c r="L15" s="5">
        <v>96.69243809723055</v>
      </c>
      <c r="M15" s="5">
        <v>96.328557139630249</v>
      </c>
      <c r="N15" s="5">
        <v>96.065289413427749</v>
      </c>
      <c r="O15" s="8">
        <v>95.031475893612736</v>
      </c>
      <c r="P15" s="5">
        <f t="shared" si="0"/>
        <v>96.924968630593284</v>
      </c>
      <c r="Q15" s="5">
        <f t="shared" si="1"/>
        <v>-3.075031369406716</v>
      </c>
      <c r="R15" s="24">
        <f t="shared" si="2"/>
        <v>0</v>
      </c>
      <c r="S15" s="24">
        <f t="shared" ref="S15:T15" si="12">IF(AND(P15&gt;=MIN(P33,P51,P69),P15&lt;=MAX(P33,P51,P69)),0,1)</f>
        <v>0</v>
      </c>
      <c r="T15" s="24">
        <f t="shared" si="12"/>
        <v>0</v>
      </c>
      <c r="U15" s="1">
        <f t="shared" si="4"/>
        <v>0</v>
      </c>
      <c r="V15" s="1">
        <f t="shared" si="5"/>
        <v>0</v>
      </c>
      <c r="W15" s="1">
        <f t="shared" si="6"/>
        <v>0</v>
      </c>
      <c r="Y15" s="34"/>
    </row>
    <row r="16" spans="2:25" ht="16.5" customHeight="1">
      <c r="B16" s="21" t="s">
        <v>29</v>
      </c>
      <c r="C16" s="5">
        <v>100</v>
      </c>
      <c r="D16" s="6">
        <v>100.50172622301166</v>
      </c>
      <c r="E16" s="5">
        <v>101.21138600566263</v>
      </c>
      <c r="F16" s="5">
        <v>106.05621852538665</v>
      </c>
      <c r="G16" s="7">
        <v>110.86939776512004</v>
      </c>
      <c r="H16" s="5">
        <v>112.36884441147663</v>
      </c>
      <c r="I16" s="5">
        <v>113.5886476046808</v>
      </c>
      <c r="J16" s="5">
        <v>118.21171362512413</v>
      </c>
      <c r="K16" s="5">
        <v>116.44845547200522</v>
      </c>
      <c r="L16" s="5">
        <v>115.42102847809504</v>
      </c>
      <c r="M16" s="5">
        <v>117.65134154154829</v>
      </c>
      <c r="N16" s="5">
        <v>118.10004645176134</v>
      </c>
      <c r="O16" s="8">
        <v>117.56912189531981</v>
      </c>
      <c r="P16" s="5">
        <f t="shared" si="0"/>
        <v>112.33316066659934</v>
      </c>
      <c r="Q16" s="5">
        <f t="shared" si="1"/>
        <v>12.333160666599326</v>
      </c>
      <c r="R16" s="24">
        <f t="shared" si="2"/>
        <v>0</v>
      </c>
      <c r="S16" s="24">
        <f t="shared" ref="S16:T16" si="13">IF(AND(P16&gt;=MIN(P34,P52,P70),P16&lt;=MAX(P34,P52,P70)),0,1)</f>
        <v>0</v>
      </c>
      <c r="T16" s="24">
        <f t="shared" si="13"/>
        <v>0</v>
      </c>
      <c r="U16" s="1">
        <f t="shared" si="4"/>
        <v>0</v>
      </c>
      <c r="V16" s="1">
        <f t="shared" si="5"/>
        <v>0</v>
      </c>
      <c r="W16" s="1">
        <f t="shared" si="6"/>
        <v>0</v>
      </c>
      <c r="Y16" s="34"/>
    </row>
    <row r="17" spans="1:25" ht="16.5" customHeight="1">
      <c r="B17" s="21" t="s">
        <v>30</v>
      </c>
      <c r="C17" s="5">
        <v>100</v>
      </c>
      <c r="D17" s="6">
        <v>102.77936017212167</v>
      </c>
      <c r="E17" s="5">
        <v>102.77936017212167</v>
      </c>
      <c r="F17" s="5">
        <v>101.57657468285841</v>
      </c>
      <c r="G17" s="7">
        <v>101.57657468285841</v>
      </c>
      <c r="H17" s="5">
        <v>101.57657468285841</v>
      </c>
      <c r="I17" s="5">
        <v>101.01974545520272</v>
      </c>
      <c r="J17" s="5">
        <v>101.01974545520272</v>
      </c>
      <c r="K17" s="5">
        <v>101.01974545520272</v>
      </c>
      <c r="L17" s="5">
        <v>100.64912896771919</v>
      </c>
      <c r="M17" s="5">
        <v>100.64912896771919</v>
      </c>
      <c r="N17" s="5">
        <v>100.64912896771919</v>
      </c>
      <c r="O17" s="8">
        <v>100.21719016071349</v>
      </c>
      <c r="P17" s="5">
        <f t="shared" si="0"/>
        <v>101.29268815185814</v>
      </c>
      <c r="Q17" s="5">
        <f t="shared" si="1"/>
        <v>1.2926881518581439</v>
      </c>
      <c r="R17" s="24">
        <f t="shared" si="2"/>
        <v>0</v>
      </c>
      <c r="S17" s="24">
        <f t="shared" ref="S17:T17" si="14">IF(AND(P17&gt;=MIN(P35,P53,P71),P17&lt;=MAX(P35,P53,P71)),0,1)</f>
        <v>0</v>
      </c>
      <c r="T17" s="24">
        <f t="shared" si="14"/>
        <v>0</v>
      </c>
      <c r="U17" s="1">
        <f t="shared" si="4"/>
        <v>0</v>
      </c>
      <c r="V17" s="1">
        <f t="shared" si="5"/>
        <v>0</v>
      </c>
      <c r="W17" s="1">
        <f t="shared" si="6"/>
        <v>0</v>
      </c>
      <c r="Y17" s="34"/>
    </row>
    <row r="18" spans="1:25" ht="16.5" customHeight="1">
      <c r="B18" s="31" t="s">
        <v>31</v>
      </c>
      <c r="C18" s="5">
        <v>100</v>
      </c>
      <c r="D18" s="6">
        <v>99.189428515049158</v>
      </c>
      <c r="E18" s="5">
        <v>100.71526770096357</v>
      </c>
      <c r="F18" s="5">
        <v>100.20824377933636</v>
      </c>
      <c r="G18" s="7">
        <v>100.7901469773694</v>
      </c>
      <c r="H18" s="5">
        <v>101.94934645203124</v>
      </c>
      <c r="I18" s="5">
        <v>103.57254815162919</v>
      </c>
      <c r="J18" s="5">
        <v>103.1686987597633</v>
      </c>
      <c r="K18" s="5">
        <v>103.90619819122084</v>
      </c>
      <c r="L18" s="5">
        <v>103.71783345632122</v>
      </c>
      <c r="M18" s="5">
        <v>104.54742748003569</v>
      </c>
      <c r="N18" s="5">
        <v>102.89824845488023</v>
      </c>
      <c r="O18" s="8">
        <v>103.26481450878956</v>
      </c>
      <c r="P18" s="5">
        <f t="shared" si="0"/>
        <v>102.32735020228249</v>
      </c>
      <c r="Q18" s="5">
        <f t="shared" si="1"/>
        <v>2.3273502022825028</v>
      </c>
      <c r="R18" s="24">
        <f t="shared" si="2"/>
        <v>0</v>
      </c>
      <c r="S18" s="24">
        <f t="shared" ref="S18:T18" si="15">IF(AND(P18&gt;=MIN(P36,P54,P72),P18&lt;=MAX(P36,P54,P72)),0,1)</f>
        <v>0</v>
      </c>
      <c r="T18" s="24">
        <f t="shared" si="15"/>
        <v>0</v>
      </c>
      <c r="U18" s="1">
        <f t="shared" si="4"/>
        <v>0</v>
      </c>
      <c r="V18" s="1">
        <f t="shared" si="5"/>
        <v>0</v>
      </c>
      <c r="W18" s="1">
        <f t="shared" si="6"/>
        <v>0</v>
      </c>
      <c r="Y18" s="34"/>
    </row>
    <row r="19" spans="1:25" s="30" customFormat="1" ht="16.5" customHeight="1">
      <c r="A19" s="28"/>
      <c r="B19" s="32" t="s">
        <v>36</v>
      </c>
      <c r="C19" s="5">
        <v>100</v>
      </c>
      <c r="D19" s="23">
        <f t="shared" ref="D19:M19" si="16">((D20*$A$20)+(D21*$A$21))/($A$20+$A$21)</f>
        <v>99.848448158220805</v>
      </c>
      <c r="E19" s="23">
        <f t="shared" si="16"/>
        <v>99.788925140775419</v>
      </c>
      <c r="F19" s="23">
        <f t="shared" si="16"/>
        <v>99.873353688963931</v>
      </c>
      <c r="G19" s="23">
        <f t="shared" si="16"/>
        <v>99.911892417557326</v>
      </c>
      <c r="H19" s="23">
        <f t="shared" si="16"/>
        <v>106.37775155293305</v>
      </c>
      <c r="I19" s="23">
        <f t="shared" si="16"/>
        <v>106.24653165969866</v>
      </c>
      <c r="J19" s="23">
        <f t="shared" si="16"/>
        <v>106.28054801330694</v>
      </c>
      <c r="K19" s="23">
        <f t="shared" si="16"/>
        <v>106.31165274730421</v>
      </c>
      <c r="L19" s="23">
        <f t="shared" si="16"/>
        <v>106.57939987168253</v>
      </c>
      <c r="M19" s="23">
        <f t="shared" si="16"/>
        <v>106.58804980770709</v>
      </c>
      <c r="N19" s="23">
        <f>((N20*$A$20)+(N21*$A$21))/($A$20+$A$21)</f>
        <v>106.56116187654295</v>
      </c>
      <c r="O19" s="23">
        <f>((O20*$A$20)+(O21*$A$21))/($A$20+$A$21)</f>
        <v>105.95428154548236</v>
      </c>
      <c r="P19" s="22">
        <f t="shared" si="0"/>
        <v>104.19349970668128</v>
      </c>
      <c r="Q19" s="22">
        <f t="shared" si="1"/>
        <v>4.1934997066812798</v>
      </c>
      <c r="R19" s="29">
        <f t="shared" si="2"/>
        <v>0</v>
      </c>
      <c r="S19" s="29">
        <f t="shared" ref="S19:T19" si="17">IF(AND(P19&gt;=MIN(P37,P55,P73),P19&lt;=MAX(P37,P55,P73)),0,1)</f>
        <v>0</v>
      </c>
      <c r="T19" s="29">
        <f t="shared" si="17"/>
        <v>0</v>
      </c>
      <c r="U19" s="1">
        <f t="shared" si="4"/>
        <v>0</v>
      </c>
      <c r="V19" s="1">
        <f t="shared" si="5"/>
        <v>0</v>
      </c>
      <c r="W19" s="1">
        <f t="shared" si="6"/>
        <v>0</v>
      </c>
      <c r="Y19" s="34"/>
    </row>
    <row r="20" spans="1:25" ht="16.5" customHeight="1">
      <c r="A20" s="26">
        <v>4.2792814859169498E-2</v>
      </c>
      <c r="B20" s="21" t="s">
        <v>32</v>
      </c>
      <c r="C20" s="5">
        <v>100</v>
      </c>
      <c r="D20" s="6">
        <v>99.620851036126552</v>
      </c>
      <c r="E20" s="5">
        <v>99.458972722795139</v>
      </c>
      <c r="F20" s="5">
        <v>100.04841784471921</v>
      </c>
      <c r="G20" s="7">
        <v>99.982776507210971</v>
      </c>
      <c r="H20" s="5">
        <v>99.969728704931654</v>
      </c>
      <c r="I20" s="5">
        <v>99.771955591729707</v>
      </c>
      <c r="J20" s="5">
        <v>99.645659157177292</v>
      </c>
      <c r="K20" s="5">
        <v>99.558470314411878</v>
      </c>
      <c r="L20" s="5">
        <v>100.71015872594333</v>
      </c>
      <c r="M20" s="5">
        <v>100.68341723388883</v>
      </c>
      <c r="N20" s="5">
        <v>100.55154435831884</v>
      </c>
      <c r="O20" s="8">
        <v>98.087269894213122</v>
      </c>
      <c r="P20" s="5">
        <f>AVERAGE(D20:O20)</f>
        <v>99.840768507622201</v>
      </c>
      <c r="Q20" s="5">
        <f t="shared" si="1"/>
        <v>-0.1592314923777991</v>
      </c>
      <c r="R20" s="24">
        <f>IF(AND(C20&gt;=MIN(C38,C56,C74),C20&lt;=MAX(C38,C56,C74)),0,1)</f>
        <v>0</v>
      </c>
      <c r="S20" s="24">
        <f t="shared" ref="S20:T20" si="18">IF(AND(P20&gt;=MIN(P38,P56,P74),P20&lt;=MAX(P38,P56,P74)),0,1)</f>
        <v>0</v>
      </c>
      <c r="T20" s="24">
        <f t="shared" si="18"/>
        <v>0</v>
      </c>
      <c r="U20" s="1">
        <f>IF(AND(Q20&gt;=MIN(Q38,Q56,Q74),Q20&lt;=MAX(Q38,Q56,Q74)),0,1)</f>
        <v>0</v>
      </c>
      <c r="V20" s="1">
        <f>IF(AND(C20&gt;=MIN(C38,C56,C74),R20&lt;=MAX(C38,C56,C74)),0,1)</f>
        <v>0</v>
      </c>
      <c r="W20" s="1">
        <f>IF(AND(P20&gt;=MIN(P38,P56,P74),S20&lt;=MAX(P38,P56,P74)),0,1)</f>
        <v>0</v>
      </c>
      <c r="Y20" s="34"/>
    </row>
    <row r="21" spans="1:25" ht="30.75" customHeight="1">
      <c r="A21" s="26">
        <v>0.1289645916650087</v>
      </c>
      <c r="B21" s="21" t="s">
        <v>33</v>
      </c>
      <c r="C21" s="5">
        <v>100</v>
      </c>
      <c r="D21" s="6">
        <v>99.923969054169959</v>
      </c>
      <c r="E21" s="5">
        <v>99.898409399614792</v>
      </c>
      <c r="F21" s="5">
        <v>99.815264193940578</v>
      </c>
      <c r="G21" s="7">
        <v>99.8883717776216</v>
      </c>
      <c r="H21" s="5">
        <v>108.50405096432608</v>
      </c>
      <c r="I21" s="5">
        <v>108.39491464910009</v>
      </c>
      <c r="J21" s="5">
        <v>108.48212572363717</v>
      </c>
      <c r="K21" s="5">
        <v>108.55248243419697</v>
      </c>
      <c r="L21" s="5">
        <v>108.52692164080379</v>
      </c>
      <c r="M21" s="5">
        <v>108.5473151012317</v>
      </c>
      <c r="N21" s="5">
        <v>108.55526309852638</v>
      </c>
      <c r="O21" s="8">
        <v>108.56470017854532</v>
      </c>
      <c r="P21" s="5">
        <f t="shared" si="0"/>
        <v>105.63781568464287</v>
      </c>
      <c r="Q21" s="5">
        <f t="shared" si="1"/>
        <v>5.6378156846428737</v>
      </c>
      <c r="R21" s="24">
        <f t="shared" si="2"/>
        <v>0</v>
      </c>
      <c r="S21" s="24">
        <f t="shared" ref="S21:T21" si="19">IF(AND(P21&gt;=MIN(P39,P57,P75),P21&lt;=MAX(P39,P57,P75)),0,1)</f>
        <v>0</v>
      </c>
      <c r="T21" s="24">
        <f t="shared" si="19"/>
        <v>0</v>
      </c>
      <c r="U21" s="1">
        <f t="shared" si="4"/>
        <v>0</v>
      </c>
      <c r="V21" s="1">
        <f t="shared" si="5"/>
        <v>0</v>
      </c>
      <c r="W21" s="1">
        <f t="shared" si="6"/>
        <v>0</v>
      </c>
      <c r="Y21" s="34"/>
    </row>
    <row r="22" spans="1:25" s="4" customFormat="1" ht="16.5" customHeight="1">
      <c r="A22" s="27"/>
      <c r="B22" s="33" t="s">
        <v>3</v>
      </c>
      <c r="C22" s="9">
        <v>100</v>
      </c>
      <c r="D22" s="10">
        <v>100.07003221563558</v>
      </c>
      <c r="E22" s="9">
        <v>100.02146955648124</v>
      </c>
      <c r="F22" s="9">
        <v>100.87500029843417</v>
      </c>
      <c r="G22" s="11">
        <v>101.73567930556067</v>
      </c>
      <c r="H22" s="9">
        <v>102.17703884199291</v>
      </c>
      <c r="I22" s="9">
        <v>101.69095012663347</v>
      </c>
      <c r="J22" s="9">
        <v>101.87790063241405</v>
      </c>
      <c r="K22" s="9">
        <v>102.19745450850449</v>
      </c>
      <c r="L22" s="9">
        <v>102.53657631173591</v>
      </c>
      <c r="M22" s="9">
        <v>102.22080291110682</v>
      </c>
      <c r="N22" s="9">
        <v>101.90174265920479</v>
      </c>
      <c r="O22" s="12">
        <v>101.65755266902333</v>
      </c>
      <c r="P22" s="9">
        <f t="shared" si="0"/>
        <v>101.58018333639394</v>
      </c>
      <c r="Q22" s="9">
        <f t="shared" ref="Q22" si="20">P22/C22*100-100</f>
        <v>1.5801833363939295</v>
      </c>
      <c r="R22" s="24">
        <f t="shared" si="2"/>
        <v>0</v>
      </c>
      <c r="S22" s="24">
        <f t="shared" ref="S22:T22" si="21">IF(AND(P22&gt;=MIN(P40,P58,P76),P22&lt;=MAX(P40,P58,P76)),0,1)</f>
        <v>0</v>
      </c>
      <c r="T22" s="24">
        <f t="shared" si="21"/>
        <v>0</v>
      </c>
      <c r="U22" s="1">
        <f t="shared" si="4"/>
        <v>0</v>
      </c>
      <c r="V22" s="1">
        <f t="shared" si="5"/>
        <v>0</v>
      </c>
      <c r="W22" s="1">
        <f t="shared" si="6"/>
        <v>0</v>
      </c>
      <c r="Y22" s="34"/>
    </row>
    <row r="23" spans="1:25" ht="16.5" customHeight="1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Y23" s="34"/>
    </row>
    <row r="24" spans="1:25" ht="16.5" customHeight="1">
      <c r="B24" s="47" t="s">
        <v>0</v>
      </c>
      <c r="C24" s="47" t="s">
        <v>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Y24" s="34"/>
    </row>
    <row r="25" spans="1:25" ht="16.5" customHeight="1">
      <c r="B25" s="48"/>
      <c r="C25" s="3" t="s">
        <v>42</v>
      </c>
      <c r="D25" s="3" t="s">
        <v>9</v>
      </c>
      <c r="E25" s="3" t="s">
        <v>10</v>
      </c>
      <c r="F25" s="3" t="s">
        <v>11</v>
      </c>
      <c r="G25" s="3" t="s">
        <v>12</v>
      </c>
      <c r="H25" s="3" t="s">
        <v>13</v>
      </c>
      <c r="I25" s="3" t="s">
        <v>14</v>
      </c>
      <c r="J25" s="3" t="s">
        <v>15</v>
      </c>
      <c r="K25" s="3" t="s">
        <v>16</v>
      </c>
      <c r="L25" s="3" t="s">
        <v>17</v>
      </c>
      <c r="M25" s="3" t="s">
        <v>18</v>
      </c>
      <c r="N25" s="3" t="s">
        <v>19</v>
      </c>
      <c r="O25" s="3" t="s">
        <v>20</v>
      </c>
      <c r="P25" s="3" t="s">
        <v>43</v>
      </c>
      <c r="Q25" s="3" t="s">
        <v>1</v>
      </c>
      <c r="Y25" s="34"/>
    </row>
    <row r="26" spans="1:25" ht="16.5" customHeight="1">
      <c r="B26" s="21" t="s">
        <v>21</v>
      </c>
      <c r="C26" s="5">
        <v>100</v>
      </c>
      <c r="D26" s="6">
        <v>100.75667592567052</v>
      </c>
      <c r="E26" s="5">
        <v>99.313898717509275</v>
      </c>
      <c r="F26" s="5">
        <v>101.69881490939085</v>
      </c>
      <c r="G26" s="7">
        <v>103.75162258804916</v>
      </c>
      <c r="H26" s="7">
        <v>104.47197456838043</v>
      </c>
      <c r="I26" s="7">
        <v>102.85898038454471</v>
      </c>
      <c r="J26" s="7">
        <v>102.77712766024558</v>
      </c>
      <c r="K26" s="5">
        <v>103.59556170063109</v>
      </c>
      <c r="L26" s="5">
        <v>104.43586548491447</v>
      </c>
      <c r="M26" s="5">
        <v>104.57165355873312</v>
      </c>
      <c r="N26" s="5">
        <v>103.78757205153489</v>
      </c>
      <c r="O26" s="8">
        <v>104.50794308879752</v>
      </c>
      <c r="P26" s="5">
        <f>AVERAGE(D26:O26)</f>
        <v>103.0439742198668</v>
      </c>
      <c r="Q26" s="5">
        <f>P26/C26*100-100</f>
        <v>3.0439742198667972</v>
      </c>
      <c r="Y26" s="34"/>
    </row>
    <row r="27" spans="1:25" ht="16.5" customHeight="1">
      <c r="B27" s="21" t="s">
        <v>22</v>
      </c>
      <c r="C27" s="5">
        <v>100</v>
      </c>
      <c r="D27" s="6">
        <v>100.99883692825307</v>
      </c>
      <c r="E27" s="5">
        <v>101.1150519337575</v>
      </c>
      <c r="F27" s="5">
        <v>101.11553493907992</v>
      </c>
      <c r="G27" s="7">
        <v>101.1154107274734</v>
      </c>
      <c r="H27" s="7">
        <v>101.15499973947848</v>
      </c>
      <c r="I27" s="7">
        <v>101.11724275838384</v>
      </c>
      <c r="J27" s="7">
        <v>101.07793342918983</v>
      </c>
      <c r="K27" s="5">
        <v>100.34187721762575</v>
      </c>
      <c r="L27" s="5">
        <v>99.824112907680274</v>
      </c>
      <c r="M27" s="5">
        <v>99.926553169299055</v>
      </c>
      <c r="N27" s="5">
        <v>99.922274548268163</v>
      </c>
      <c r="O27" s="8">
        <v>100.01536814492795</v>
      </c>
      <c r="P27" s="5">
        <f t="shared" ref="P27:P40" si="22">AVERAGE(D27:O27)</f>
        <v>100.64376637028477</v>
      </c>
      <c r="Q27" s="5">
        <f t="shared" ref="Q27:Q39" si="23">P27/C27*100-100</f>
        <v>0.6437663702847658</v>
      </c>
      <c r="Y27" s="34"/>
    </row>
    <row r="28" spans="1:25" ht="16.5" customHeight="1">
      <c r="B28" s="21" t="s">
        <v>23</v>
      </c>
      <c r="C28" s="5">
        <v>100</v>
      </c>
      <c r="D28" s="6">
        <v>93.677858471650993</v>
      </c>
      <c r="E28" s="5">
        <v>91.425844736245196</v>
      </c>
      <c r="F28" s="5">
        <v>90.377763174379297</v>
      </c>
      <c r="G28" s="7">
        <v>90.505096536226475</v>
      </c>
      <c r="H28" s="7">
        <v>94.236064251476492</v>
      </c>
      <c r="I28" s="7">
        <v>96.092860246191933</v>
      </c>
      <c r="J28" s="7">
        <v>95.236496003750915</v>
      </c>
      <c r="K28" s="5">
        <v>94.896924304301848</v>
      </c>
      <c r="L28" s="5">
        <v>93.991095944940227</v>
      </c>
      <c r="M28" s="5">
        <v>91.104792747695157</v>
      </c>
      <c r="N28" s="5">
        <v>89.726974479660214</v>
      </c>
      <c r="O28" s="8">
        <v>90.027894071001342</v>
      </c>
      <c r="P28" s="5">
        <f t="shared" si="22"/>
        <v>92.608305413959997</v>
      </c>
      <c r="Q28" s="5">
        <f t="shared" si="23"/>
        <v>-7.3916945860400034</v>
      </c>
      <c r="Y28" s="34"/>
    </row>
    <row r="29" spans="1:25" ht="24" customHeight="1">
      <c r="B29" s="21" t="s">
        <v>24</v>
      </c>
      <c r="C29" s="5">
        <v>100</v>
      </c>
      <c r="D29" s="6">
        <v>99.946653250111694</v>
      </c>
      <c r="E29" s="5">
        <v>99.767666834567478</v>
      </c>
      <c r="F29" s="5">
        <v>99.424439861844178</v>
      </c>
      <c r="G29" s="7">
        <v>99.503986515614912</v>
      </c>
      <c r="H29" s="7">
        <v>99.704121505321964</v>
      </c>
      <c r="I29" s="7">
        <v>99.14603066264938</v>
      </c>
      <c r="J29" s="7">
        <v>100.81843445503102</v>
      </c>
      <c r="K29" s="5">
        <v>100.07019379487913</v>
      </c>
      <c r="L29" s="5">
        <v>101.01337015574478</v>
      </c>
      <c r="M29" s="5">
        <v>100.29689220342439</v>
      </c>
      <c r="N29" s="5">
        <v>101.97175960714401</v>
      </c>
      <c r="O29" s="8">
        <v>103.60997368419405</v>
      </c>
      <c r="P29" s="5">
        <f t="shared" si="22"/>
        <v>100.43946021087726</v>
      </c>
      <c r="Q29" s="5">
        <f t="shared" si="23"/>
        <v>0.4394602108772574</v>
      </c>
      <c r="Y29" s="34"/>
    </row>
    <row r="30" spans="1:25" ht="33" customHeight="1">
      <c r="B30" s="21" t="s">
        <v>25</v>
      </c>
      <c r="C30" s="5">
        <v>100</v>
      </c>
      <c r="D30" s="6">
        <v>98.866492441504562</v>
      </c>
      <c r="E30" s="5">
        <v>98.907608402917134</v>
      </c>
      <c r="F30" s="5">
        <v>97.790169533142588</v>
      </c>
      <c r="G30" s="7">
        <v>97.191784126869948</v>
      </c>
      <c r="H30" s="7">
        <v>98.216596769344861</v>
      </c>
      <c r="I30" s="7">
        <v>99.145556549405725</v>
      </c>
      <c r="J30" s="7">
        <v>99.199523692975418</v>
      </c>
      <c r="K30" s="5">
        <v>99.129749006778582</v>
      </c>
      <c r="L30" s="5">
        <v>99.97319302614244</v>
      </c>
      <c r="M30" s="5">
        <v>101.54221812071127</v>
      </c>
      <c r="N30" s="5">
        <v>101.40158975826334</v>
      </c>
      <c r="O30" s="8">
        <v>100.4461128117305</v>
      </c>
      <c r="P30" s="5">
        <f t="shared" si="22"/>
        <v>99.317549519982194</v>
      </c>
      <c r="Q30" s="5">
        <f t="shared" si="23"/>
        <v>-0.68245048001780617</v>
      </c>
      <c r="Y30" s="34"/>
    </row>
    <row r="31" spans="1:25" ht="16.5" customHeight="1">
      <c r="B31" s="21" t="s">
        <v>26</v>
      </c>
      <c r="C31" s="5">
        <v>100</v>
      </c>
      <c r="D31" s="6">
        <v>98.978886842006929</v>
      </c>
      <c r="E31" s="5">
        <v>98.978886842006929</v>
      </c>
      <c r="F31" s="5">
        <v>97.514162111489611</v>
      </c>
      <c r="G31" s="7">
        <v>97.336924787245692</v>
      </c>
      <c r="H31" s="7">
        <v>97.243334137395976</v>
      </c>
      <c r="I31" s="7">
        <v>97.645378890935191</v>
      </c>
      <c r="J31" s="7">
        <v>97.645378890935191</v>
      </c>
      <c r="K31" s="5">
        <v>97.645378890935191</v>
      </c>
      <c r="L31" s="5">
        <v>99.461903019040321</v>
      </c>
      <c r="M31" s="5">
        <v>99.593396295804581</v>
      </c>
      <c r="N31" s="5">
        <v>99.461903019040321</v>
      </c>
      <c r="O31" s="8">
        <v>99.097774866219581</v>
      </c>
      <c r="P31" s="5">
        <f t="shared" si="22"/>
        <v>98.383609049421295</v>
      </c>
      <c r="Q31" s="5">
        <f t="shared" si="23"/>
        <v>-1.6163909505787046</v>
      </c>
      <c r="Y31" s="34"/>
    </row>
    <row r="32" spans="1:25" ht="16.5" customHeight="1">
      <c r="B32" s="21" t="s">
        <v>27</v>
      </c>
      <c r="C32" s="5">
        <v>100</v>
      </c>
      <c r="D32" s="6">
        <v>96.01852800674223</v>
      </c>
      <c r="E32" s="5">
        <v>96.059960182352199</v>
      </c>
      <c r="F32" s="5">
        <v>95.999622676161138</v>
      </c>
      <c r="G32" s="7">
        <v>97.546453674675476</v>
      </c>
      <c r="H32" s="7">
        <v>98.675685068797691</v>
      </c>
      <c r="I32" s="7">
        <v>96.206574191435223</v>
      </c>
      <c r="J32" s="7">
        <v>96.172972575835672</v>
      </c>
      <c r="K32" s="5">
        <v>96.875354070787296</v>
      </c>
      <c r="L32" s="5">
        <v>94.353348257096172</v>
      </c>
      <c r="M32" s="5">
        <v>95.256930732712021</v>
      </c>
      <c r="N32" s="5">
        <v>94.881449789626075</v>
      </c>
      <c r="O32" s="8">
        <v>96.566647193842101</v>
      </c>
      <c r="P32" s="5">
        <f t="shared" si="22"/>
        <v>96.217793868338603</v>
      </c>
      <c r="Q32" s="5">
        <f t="shared" si="23"/>
        <v>-3.7822061316613969</v>
      </c>
      <c r="Y32" s="34"/>
    </row>
    <row r="33" spans="1:25" ht="16.5" customHeight="1">
      <c r="B33" s="21" t="s">
        <v>28</v>
      </c>
      <c r="C33" s="5">
        <v>100</v>
      </c>
      <c r="D33" s="6">
        <v>98.176492690530324</v>
      </c>
      <c r="E33" s="5">
        <v>97.305891261181827</v>
      </c>
      <c r="F33" s="5">
        <v>96.897793424607116</v>
      </c>
      <c r="G33" s="7">
        <v>96.113906272785314</v>
      </c>
      <c r="H33" s="7">
        <v>95.366122659817705</v>
      </c>
      <c r="I33" s="7">
        <v>96.556556319756453</v>
      </c>
      <c r="J33" s="7">
        <v>95.768314795590683</v>
      </c>
      <c r="K33" s="5">
        <v>95.833976056531924</v>
      </c>
      <c r="L33" s="5">
        <v>96.400303281793882</v>
      </c>
      <c r="M33" s="5">
        <v>96.979625530048949</v>
      </c>
      <c r="N33" s="5">
        <v>97.040596788271827</v>
      </c>
      <c r="O33" s="8">
        <v>95.858576581453548</v>
      </c>
      <c r="P33" s="5">
        <f t="shared" si="22"/>
        <v>96.524846305197443</v>
      </c>
      <c r="Q33" s="5">
        <f t="shared" si="23"/>
        <v>-3.4751536948025574</v>
      </c>
      <c r="Y33" s="34"/>
    </row>
    <row r="34" spans="1:25" ht="16.5" customHeight="1">
      <c r="B34" s="21" t="s">
        <v>29</v>
      </c>
      <c r="C34" s="5">
        <v>100</v>
      </c>
      <c r="D34" s="6">
        <v>100.59036491654423</v>
      </c>
      <c r="E34" s="5">
        <v>100.96113781620123</v>
      </c>
      <c r="F34" s="5">
        <v>105.94063536098352</v>
      </c>
      <c r="G34" s="7">
        <v>111.01324161856461</v>
      </c>
      <c r="H34" s="7">
        <v>113.30546422666447</v>
      </c>
      <c r="I34" s="7">
        <v>114.81158887444145</v>
      </c>
      <c r="J34" s="7">
        <v>118.77349451441977</v>
      </c>
      <c r="K34" s="5">
        <v>117.27383302573979</v>
      </c>
      <c r="L34" s="5">
        <v>115.87901799751764</v>
      </c>
      <c r="M34" s="5">
        <v>117.0974392649798</v>
      </c>
      <c r="N34" s="5">
        <v>117.98438976337376</v>
      </c>
      <c r="O34" s="8">
        <v>117.12855843259482</v>
      </c>
      <c r="P34" s="5">
        <f t="shared" si="22"/>
        <v>112.56326381766875</v>
      </c>
      <c r="Q34" s="5">
        <f t="shared" si="23"/>
        <v>12.563263817668741</v>
      </c>
      <c r="Y34" s="34"/>
    </row>
    <row r="35" spans="1:25" ht="16.5" customHeight="1">
      <c r="B35" s="21" t="s">
        <v>30</v>
      </c>
      <c r="C35" s="5">
        <v>100</v>
      </c>
      <c r="D35" s="6">
        <v>101.09772484876311</v>
      </c>
      <c r="E35" s="5">
        <v>101.09772484876311</v>
      </c>
      <c r="F35" s="5">
        <v>102.29519647793016</v>
      </c>
      <c r="G35" s="7">
        <v>102.29519647793016</v>
      </c>
      <c r="H35" s="7">
        <v>102.29519647793016</v>
      </c>
      <c r="I35" s="7">
        <v>102.37113518609408</v>
      </c>
      <c r="J35" s="7">
        <v>102.37113518609407</v>
      </c>
      <c r="K35" s="5">
        <v>102.37113518609407</v>
      </c>
      <c r="L35" s="5">
        <v>104.7053199983483</v>
      </c>
      <c r="M35" s="5">
        <v>104.7053199983483</v>
      </c>
      <c r="N35" s="5">
        <v>104.7053199983483</v>
      </c>
      <c r="O35" s="8">
        <v>107.43495520908725</v>
      </c>
      <c r="P35" s="5">
        <f t="shared" si="22"/>
        <v>103.14544665781095</v>
      </c>
      <c r="Q35" s="5">
        <f t="shared" si="23"/>
        <v>3.1454466578109646</v>
      </c>
      <c r="Y35" s="34"/>
    </row>
    <row r="36" spans="1:25" ht="16.5" customHeight="1">
      <c r="B36" s="31" t="s">
        <v>31</v>
      </c>
      <c r="C36" s="5">
        <v>100</v>
      </c>
      <c r="D36" s="6">
        <v>105.4595945166561</v>
      </c>
      <c r="E36" s="5">
        <v>104.69174883837134</v>
      </c>
      <c r="F36" s="5">
        <v>108.31727462140526</v>
      </c>
      <c r="G36" s="7">
        <v>109.99670700405449</v>
      </c>
      <c r="H36" s="7">
        <v>117.48599828460893</v>
      </c>
      <c r="I36" s="7">
        <v>124.70283245464374</v>
      </c>
      <c r="J36" s="7">
        <v>124.72920748592631</v>
      </c>
      <c r="K36" s="5">
        <v>124.7507248560468</v>
      </c>
      <c r="L36" s="5">
        <v>125.86225497049719</v>
      </c>
      <c r="M36" s="5">
        <v>125.79454929747344</v>
      </c>
      <c r="N36" s="5">
        <v>124.11860805612035</v>
      </c>
      <c r="O36" s="8">
        <v>124.43539185421244</v>
      </c>
      <c r="P36" s="5">
        <f t="shared" si="22"/>
        <v>118.36207435333468</v>
      </c>
      <c r="Q36" s="5">
        <f t="shared" si="23"/>
        <v>18.362074353334677</v>
      </c>
      <c r="Y36" s="34"/>
    </row>
    <row r="37" spans="1:25" s="30" customFormat="1" ht="16.5" customHeight="1">
      <c r="A37" s="28"/>
      <c r="B37" s="32" t="s">
        <v>36</v>
      </c>
      <c r="C37" s="5">
        <v>100</v>
      </c>
      <c r="D37" s="23">
        <f>((D38*$A$38)+(D39*$A$39))/($A$38+$A$39)</f>
        <v>100.09288473213824</v>
      </c>
      <c r="E37" s="23">
        <f>((E38*$A$38)+(E39*$A$39))/($A$38+$A$39)</f>
        <v>100.07401992770865</v>
      </c>
      <c r="F37" s="23">
        <f>((F38*$A$38)+(F39*$A$39))/($A$38+$A$39)</f>
        <v>100.21124057870571</v>
      </c>
      <c r="G37" s="23">
        <f t="shared" ref="G37:H37" si="24">((G38*$A$38)+(G39*$A$39))/($A$38+$A$39)</f>
        <v>100.24507797719477</v>
      </c>
      <c r="H37" s="23">
        <f t="shared" si="24"/>
        <v>105.47403357622242</v>
      </c>
      <c r="I37" s="23">
        <f t="shared" ref="I37:O37" si="25">((I38*$A$38)+(I39*$A$39))/($A$38+$A$39)</f>
        <v>107.11382038852264</v>
      </c>
      <c r="J37" s="23">
        <f t="shared" si="25"/>
        <v>107.14961624693139</v>
      </c>
      <c r="K37" s="23">
        <f t="shared" si="25"/>
        <v>107.35216674568825</v>
      </c>
      <c r="L37" s="23">
        <f t="shared" si="25"/>
        <v>106.78456836522464</v>
      </c>
      <c r="M37" s="23">
        <f t="shared" si="25"/>
        <v>106.82555813108669</v>
      </c>
      <c r="N37" s="23">
        <f t="shared" si="25"/>
        <v>106.64742084142534</v>
      </c>
      <c r="O37" s="23">
        <f t="shared" si="25"/>
        <v>106.57807525752627</v>
      </c>
      <c r="P37" s="22">
        <f t="shared" si="22"/>
        <v>104.5457068973646</v>
      </c>
      <c r="Q37" s="22">
        <f t="shared" si="23"/>
        <v>4.545706897364596</v>
      </c>
      <c r="Y37" s="34"/>
    </row>
    <row r="38" spans="1:25" ht="16.5" customHeight="1">
      <c r="A38" s="26">
        <v>5.8625315670986604E-2</v>
      </c>
      <c r="B38" s="21" t="s">
        <v>32</v>
      </c>
      <c r="C38" s="5">
        <v>100</v>
      </c>
      <c r="D38" s="6">
        <v>100.07927570277172</v>
      </c>
      <c r="E38" s="5">
        <v>100.06061970334615</v>
      </c>
      <c r="F38" s="5">
        <v>100.05001377095353</v>
      </c>
      <c r="G38" s="7">
        <v>100.04392774559862</v>
      </c>
      <c r="H38" s="7">
        <v>100.04271866385903</v>
      </c>
      <c r="I38" s="7">
        <v>106.40526660367652</v>
      </c>
      <c r="J38" s="7">
        <v>106.39358094189795</v>
      </c>
      <c r="K38" s="5">
        <v>106.38552532205085</v>
      </c>
      <c r="L38" s="5">
        <v>106.39997142292968</v>
      </c>
      <c r="M38" s="5">
        <v>106.39751369536312</v>
      </c>
      <c r="N38" s="5">
        <v>106.38540537851657</v>
      </c>
      <c r="O38" s="8">
        <v>106.4058980378079</v>
      </c>
      <c r="P38" s="5">
        <f t="shared" si="22"/>
        <v>103.75414308239762</v>
      </c>
      <c r="Q38" s="5">
        <f t="shared" si="23"/>
        <v>3.7541430823976043</v>
      </c>
      <c r="Y38" s="34"/>
    </row>
    <row r="39" spans="1:25" ht="29.25" customHeight="1">
      <c r="A39" s="26">
        <v>0.15994987771664895</v>
      </c>
      <c r="B39" s="21" t="s">
        <v>33</v>
      </c>
      <c r="C39" s="5">
        <v>100</v>
      </c>
      <c r="D39" s="6">
        <v>100.09787275497376</v>
      </c>
      <c r="E39" s="5">
        <v>100.078931418699</v>
      </c>
      <c r="F39" s="5">
        <v>100.27033391865713</v>
      </c>
      <c r="G39" s="7">
        <v>100.31880417188125</v>
      </c>
      <c r="H39" s="7">
        <v>107.46473563733879</v>
      </c>
      <c r="I39" s="7">
        <v>107.37352167682289</v>
      </c>
      <c r="J39" s="7">
        <v>107.42672060642651</v>
      </c>
      <c r="K39" s="5">
        <v>107.70646310033622</v>
      </c>
      <c r="L39" s="5">
        <v>106.92553200627276</v>
      </c>
      <c r="M39" s="5">
        <v>106.98244627957254</v>
      </c>
      <c r="N39" s="5">
        <v>106.74345554581517</v>
      </c>
      <c r="O39" s="8">
        <v>106.64118217577737</v>
      </c>
      <c r="P39" s="5">
        <f t="shared" si="22"/>
        <v>104.83583327438112</v>
      </c>
      <c r="Q39" s="5">
        <f t="shared" si="23"/>
        <v>4.8358332743811019</v>
      </c>
      <c r="Y39" s="34"/>
    </row>
    <row r="40" spans="1:25" s="4" customFormat="1" ht="16.5" customHeight="1">
      <c r="A40" s="27"/>
      <c r="B40" s="33" t="s">
        <v>3</v>
      </c>
      <c r="C40" s="9">
        <v>100</v>
      </c>
      <c r="D40" s="10">
        <v>99.372703457564967</v>
      </c>
      <c r="E40" s="9">
        <v>98.883517638605866</v>
      </c>
      <c r="F40" s="9">
        <v>99.447220533281794</v>
      </c>
      <c r="G40" s="11">
        <v>100.20253326998113</v>
      </c>
      <c r="H40" s="11">
        <v>102.09919989573947</v>
      </c>
      <c r="I40" s="11">
        <v>102.08812561115947</v>
      </c>
      <c r="J40" s="11">
        <v>102.2553921485918</v>
      </c>
      <c r="K40" s="9">
        <v>102.40505208563577</v>
      </c>
      <c r="L40" s="9">
        <v>102.30974713538475</v>
      </c>
      <c r="M40" s="9">
        <v>102.39863802612611</v>
      </c>
      <c r="N40" s="9">
        <v>102.22811467690065</v>
      </c>
      <c r="O40" s="12">
        <v>102.77545020294147</v>
      </c>
      <c r="P40" s="9">
        <f t="shared" si="22"/>
        <v>101.3721412234928</v>
      </c>
      <c r="Q40" s="9">
        <f t="shared" ref="Q40" si="26">P40/C40*100-100</f>
        <v>1.3721412234928039</v>
      </c>
      <c r="Y40" s="34"/>
    </row>
    <row r="41" spans="1:25" ht="16.5" customHeight="1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Y41" s="34"/>
    </row>
    <row r="42" spans="1:25" ht="16.5" customHeight="1">
      <c r="B42" s="47" t="s">
        <v>0</v>
      </c>
      <c r="C42" s="47" t="s">
        <v>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Y42" s="34"/>
    </row>
    <row r="43" spans="1:25" ht="16.5" customHeight="1">
      <c r="B43" s="48"/>
      <c r="C43" s="3" t="s">
        <v>42</v>
      </c>
      <c r="D43" s="3" t="s">
        <v>9</v>
      </c>
      <c r="E43" s="3" t="s">
        <v>10</v>
      </c>
      <c r="F43" s="3" t="s">
        <v>11</v>
      </c>
      <c r="G43" s="3" t="s">
        <v>12</v>
      </c>
      <c r="H43" s="3" t="s">
        <v>13</v>
      </c>
      <c r="I43" s="3" t="s">
        <v>14</v>
      </c>
      <c r="J43" s="3" t="s">
        <v>15</v>
      </c>
      <c r="K43" s="3" t="s">
        <v>16</v>
      </c>
      <c r="L43" s="3" t="s">
        <v>17</v>
      </c>
      <c r="M43" s="3" t="s">
        <v>18</v>
      </c>
      <c r="N43" s="3" t="s">
        <v>19</v>
      </c>
      <c r="O43" s="3" t="s">
        <v>20</v>
      </c>
      <c r="P43" s="3" t="s">
        <v>43</v>
      </c>
      <c r="Q43" s="3" t="s">
        <v>1</v>
      </c>
      <c r="Y43" s="34"/>
    </row>
    <row r="44" spans="1:25" ht="16.5" customHeight="1">
      <c r="B44" s="21" t="s">
        <v>21</v>
      </c>
      <c r="C44" s="5">
        <v>100</v>
      </c>
      <c r="D44" s="6">
        <v>101.52370453676933</v>
      </c>
      <c r="E44" s="13">
        <v>98.896792697059894</v>
      </c>
      <c r="F44" s="5">
        <v>100.86783616278501</v>
      </c>
      <c r="G44" s="7">
        <v>101.74757389086825</v>
      </c>
      <c r="H44" s="14">
        <v>102.25446161625852</v>
      </c>
      <c r="I44" s="7">
        <v>98.801360120562478</v>
      </c>
      <c r="J44" s="7">
        <v>97.848135002435214</v>
      </c>
      <c r="K44" s="7">
        <v>99.288346197666684</v>
      </c>
      <c r="L44" s="5">
        <v>101.73953884406923</v>
      </c>
      <c r="M44" s="5">
        <v>98.464098468113377</v>
      </c>
      <c r="N44" s="5">
        <v>97.99186465236032</v>
      </c>
      <c r="O44" s="8">
        <v>98.977225487789909</v>
      </c>
      <c r="P44" s="5">
        <f>AVERAGE(D44:O44)</f>
        <v>99.866744806394863</v>
      </c>
      <c r="Q44" s="5">
        <f>P44/C44*100-100</f>
        <v>-0.13325519360513738</v>
      </c>
      <c r="Y44" s="34"/>
    </row>
    <row r="45" spans="1:25" ht="16.5" customHeight="1">
      <c r="B45" s="21" t="s">
        <v>22</v>
      </c>
      <c r="C45" s="5">
        <v>100</v>
      </c>
      <c r="D45" s="6">
        <v>102.48302338192009</v>
      </c>
      <c r="E45" s="13">
        <v>104.4168753939893</v>
      </c>
      <c r="F45" s="5">
        <v>110.67383414444262</v>
      </c>
      <c r="G45" s="7">
        <v>105.82969756746913</v>
      </c>
      <c r="H45" s="14">
        <v>105.39664036185769</v>
      </c>
      <c r="I45" s="7">
        <v>104.76875299496166</v>
      </c>
      <c r="J45" s="7">
        <v>104.18625571359581</v>
      </c>
      <c r="K45" s="7">
        <v>104.8641222291094</v>
      </c>
      <c r="L45" s="5">
        <v>104.72662531338304</v>
      </c>
      <c r="M45" s="5">
        <v>103.03565674247416</v>
      </c>
      <c r="N45" s="5">
        <v>104.10473465120609</v>
      </c>
      <c r="O45" s="8">
        <v>104.27867236693299</v>
      </c>
      <c r="P45" s="5">
        <f t="shared" ref="P45:P58" si="27">AVERAGE(D45:O45)</f>
        <v>104.89707423844517</v>
      </c>
      <c r="Q45" s="5">
        <f t="shared" ref="Q45:Q57" si="28">P45/C45*100-100</f>
        <v>4.8970742384451711</v>
      </c>
      <c r="Y45" s="34"/>
    </row>
    <row r="46" spans="1:25" ht="16.5" customHeight="1">
      <c r="B46" s="21" t="s">
        <v>23</v>
      </c>
      <c r="C46" s="5">
        <v>100</v>
      </c>
      <c r="D46" s="6">
        <v>101.13911682263401</v>
      </c>
      <c r="E46" s="13">
        <v>102.12104415189138</v>
      </c>
      <c r="F46" s="5">
        <v>102.65921036909708</v>
      </c>
      <c r="G46" s="7">
        <v>101.95578188819945</v>
      </c>
      <c r="H46" s="14">
        <v>101.51064811226735</v>
      </c>
      <c r="I46" s="7">
        <v>101.27742289213998</v>
      </c>
      <c r="J46" s="7">
        <v>102.03668694494711</v>
      </c>
      <c r="K46" s="7">
        <v>101.24256005447593</v>
      </c>
      <c r="L46" s="5">
        <v>100.61423155211949</v>
      </c>
      <c r="M46" s="5">
        <v>99.026668517285543</v>
      </c>
      <c r="N46" s="5">
        <v>100.32866429229905</v>
      </c>
      <c r="O46" s="8">
        <v>99.621743849203099</v>
      </c>
      <c r="P46" s="5">
        <f t="shared" si="27"/>
        <v>101.12781495387993</v>
      </c>
      <c r="Q46" s="5">
        <f t="shared" si="28"/>
        <v>1.1278149538799198</v>
      </c>
      <c r="Y46" s="34"/>
    </row>
    <row r="47" spans="1:25" ht="24" customHeight="1">
      <c r="B47" s="21" t="s">
        <v>24</v>
      </c>
      <c r="C47" s="5">
        <v>100</v>
      </c>
      <c r="D47" s="6">
        <v>101.98368915662351</v>
      </c>
      <c r="E47" s="13">
        <v>102.06790216989725</v>
      </c>
      <c r="F47" s="5">
        <v>102.58523511451</v>
      </c>
      <c r="G47" s="7">
        <v>102.57796980974256</v>
      </c>
      <c r="H47" s="14">
        <v>101.54026775992585</v>
      </c>
      <c r="I47" s="7">
        <v>99.744594740325837</v>
      </c>
      <c r="J47" s="7">
        <v>98.816740613190618</v>
      </c>
      <c r="K47" s="7">
        <v>97.497340216481561</v>
      </c>
      <c r="L47" s="5">
        <v>98.440911782910007</v>
      </c>
      <c r="M47" s="5">
        <v>98.409778902234635</v>
      </c>
      <c r="N47" s="5">
        <v>97.314356711657567</v>
      </c>
      <c r="O47" s="8">
        <v>96.165566748407556</v>
      </c>
      <c r="P47" s="5">
        <f t="shared" si="27"/>
        <v>99.762029477158919</v>
      </c>
      <c r="Q47" s="5">
        <f t="shared" si="28"/>
        <v>-0.23797052284108133</v>
      </c>
      <c r="Y47" s="34"/>
    </row>
    <row r="48" spans="1:25" ht="30.75" customHeight="1">
      <c r="B48" s="21" t="s">
        <v>25</v>
      </c>
      <c r="C48" s="5">
        <v>100</v>
      </c>
      <c r="D48" s="6">
        <v>99.075913275423659</v>
      </c>
      <c r="E48" s="13">
        <v>100.28910159840845</v>
      </c>
      <c r="F48" s="5">
        <v>100.95579351008739</v>
      </c>
      <c r="G48" s="7">
        <v>101.17256031896929</v>
      </c>
      <c r="H48" s="14">
        <v>101.41491790742421</v>
      </c>
      <c r="I48" s="7">
        <v>100.3539662575007</v>
      </c>
      <c r="J48" s="7">
        <v>100.16072413707455</v>
      </c>
      <c r="K48" s="7">
        <v>100.00932941851269</v>
      </c>
      <c r="L48" s="5">
        <v>100.08609361542945</v>
      </c>
      <c r="M48" s="5">
        <v>100.49265691085553</v>
      </c>
      <c r="N48" s="5">
        <v>100.66163150926127</v>
      </c>
      <c r="O48" s="8">
        <v>99.145964211682639</v>
      </c>
      <c r="P48" s="5">
        <f t="shared" si="27"/>
        <v>100.31822105588583</v>
      </c>
      <c r="Q48" s="5">
        <f t="shared" si="28"/>
        <v>0.31822105588584293</v>
      </c>
      <c r="Y48" s="34"/>
    </row>
    <row r="49" spans="1:25" ht="16.5" customHeight="1">
      <c r="B49" s="21" t="s">
        <v>26</v>
      </c>
      <c r="C49" s="5">
        <v>100</v>
      </c>
      <c r="D49" s="6">
        <v>98.109326063034814</v>
      </c>
      <c r="E49" s="13">
        <v>97.702186197208377</v>
      </c>
      <c r="F49" s="5">
        <v>97.198255454118183</v>
      </c>
      <c r="G49" s="7">
        <v>96.058898887550427</v>
      </c>
      <c r="H49" s="14">
        <v>95.333103875980811</v>
      </c>
      <c r="I49" s="7">
        <v>94.679139165964912</v>
      </c>
      <c r="J49" s="7">
        <v>94.86855172114177</v>
      </c>
      <c r="K49" s="7">
        <v>93.64803008320078</v>
      </c>
      <c r="L49" s="5">
        <v>93.328341857300529</v>
      </c>
      <c r="M49" s="5">
        <v>93.776398033947601</v>
      </c>
      <c r="N49" s="5">
        <v>93.92535405438656</v>
      </c>
      <c r="O49" s="8">
        <v>94.211998726388089</v>
      </c>
      <c r="P49" s="5">
        <f t="shared" si="27"/>
        <v>95.236632010018582</v>
      </c>
      <c r="Q49" s="5">
        <f t="shared" si="28"/>
        <v>-4.7633679899814183</v>
      </c>
      <c r="Y49" s="34"/>
    </row>
    <row r="50" spans="1:25" ht="16.5" customHeight="1">
      <c r="B50" s="21" t="s">
        <v>27</v>
      </c>
      <c r="C50" s="5">
        <v>100</v>
      </c>
      <c r="D50" s="6">
        <v>98.961951501891775</v>
      </c>
      <c r="E50" s="13">
        <v>99.082065990709594</v>
      </c>
      <c r="F50" s="5">
        <v>99.432650682485956</v>
      </c>
      <c r="G50" s="7">
        <v>99.430195013032659</v>
      </c>
      <c r="H50" s="14">
        <v>99.45261584649586</v>
      </c>
      <c r="I50" s="7">
        <v>100.1662118168806</v>
      </c>
      <c r="J50" s="7">
        <v>100.2032172646402</v>
      </c>
      <c r="K50" s="7">
        <v>100.09609705491231</v>
      </c>
      <c r="L50" s="5">
        <v>99.164517998384525</v>
      </c>
      <c r="M50" s="5">
        <v>99.34443530746411</v>
      </c>
      <c r="N50" s="5">
        <v>99.266370925552692</v>
      </c>
      <c r="O50" s="8">
        <v>99.337552328577814</v>
      </c>
      <c r="P50" s="5">
        <f t="shared" si="27"/>
        <v>99.494823477585683</v>
      </c>
      <c r="Q50" s="5">
        <f t="shared" si="28"/>
        <v>-0.50517652241431676</v>
      </c>
      <c r="Y50" s="34"/>
    </row>
    <row r="51" spans="1:25" ht="16.5" customHeight="1">
      <c r="B51" s="21" t="s">
        <v>28</v>
      </c>
      <c r="C51" s="5">
        <v>100</v>
      </c>
      <c r="D51" s="6">
        <v>98.623265119797523</v>
      </c>
      <c r="E51" s="13">
        <v>98.549057685289085</v>
      </c>
      <c r="F51" s="15">
        <v>95.787351411407514</v>
      </c>
      <c r="G51" s="7">
        <v>96.029008045316886</v>
      </c>
      <c r="H51" s="14">
        <v>97.115636551842485</v>
      </c>
      <c r="I51" s="7">
        <v>97.285145203199789</v>
      </c>
      <c r="J51" s="7">
        <v>97.193086495348197</v>
      </c>
      <c r="K51" s="7">
        <v>97.044477367743283</v>
      </c>
      <c r="L51" s="5">
        <v>96.99601825973437</v>
      </c>
      <c r="M51" s="5">
        <v>96.797373305053128</v>
      </c>
      <c r="N51" s="5">
        <v>96.283973432272575</v>
      </c>
      <c r="O51" s="8">
        <v>95.388628613675763</v>
      </c>
      <c r="P51" s="5">
        <f t="shared" si="27"/>
        <v>96.924418457556726</v>
      </c>
      <c r="Q51" s="5">
        <f t="shared" si="28"/>
        <v>-3.075581542443274</v>
      </c>
      <c r="Y51" s="34"/>
    </row>
    <row r="52" spans="1:25" ht="16.5" customHeight="1">
      <c r="B52" s="21" t="s">
        <v>29</v>
      </c>
      <c r="C52" s="5">
        <v>100</v>
      </c>
      <c r="D52" s="6">
        <v>100.46562382889678</v>
      </c>
      <c r="E52" s="13">
        <v>100.66160600841242</v>
      </c>
      <c r="F52" s="5">
        <v>105.22886285300599</v>
      </c>
      <c r="G52" s="7">
        <v>109.58697436684051</v>
      </c>
      <c r="H52" s="14">
        <v>110.90927641652129</v>
      </c>
      <c r="I52" s="7">
        <v>112.92753108765513</v>
      </c>
      <c r="J52" s="7">
        <v>116.98786049065981</v>
      </c>
      <c r="K52" s="7">
        <v>115.69471360103528</v>
      </c>
      <c r="L52" s="5">
        <v>114.16797803594713</v>
      </c>
      <c r="M52" s="5">
        <v>116.59982505734739</v>
      </c>
      <c r="N52" s="5">
        <v>117.56359677536901</v>
      </c>
      <c r="O52" s="8">
        <v>117.17077381695124</v>
      </c>
      <c r="P52" s="5">
        <f t="shared" si="27"/>
        <v>111.49705186155347</v>
      </c>
      <c r="Q52" s="5">
        <f t="shared" si="28"/>
        <v>11.497051861553473</v>
      </c>
      <c r="Y52" s="34"/>
    </row>
    <row r="53" spans="1:25" ht="16.5" customHeight="1">
      <c r="B53" s="21" t="s">
        <v>30</v>
      </c>
      <c r="C53" s="5">
        <v>100</v>
      </c>
      <c r="D53" s="6">
        <v>101.97343011278043</v>
      </c>
      <c r="E53" s="13">
        <v>101.97343011278043</v>
      </c>
      <c r="F53" s="5">
        <v>101.25122212403278</v>
      </c>
      <c r="G53" s="7">
        <v>101.25122212403278</v>
      </c>
      <c r="H53" s="14">
        <v>101.25122212403278</v>
      </c>
      <c r="I53" s="7">
        <v>98.919625100814599</v>
      </c>
      <c r="J53" s="7">
        <v>98.919625100814599</v>
      </c>
      <c r="K53" s="7">
        <v>98.919625100814599</v>
      </c>
      <c r="L53" s="5">
        <v>97.011986364309834</v>
      </c>
      <c r="M53" s="5">
        <v>97.011986364309834</v>
      </c>
      <c r="N53" s="5">
        <v>97.011986364309834</v>
      </c>
      <c r="O53" s="8">
        <v>95.409864273290765</v>
      </c>
      <c r="P53" s="5">
        <f t="shared" si="27"/>
        <v>99.242102105526953</v>
      </c>
      <c r="Q53" s="5">
        <f t="shared" si="28"/>
        <v>-0.75789789447304656</v>
      </c>
      <c r="Y53" s="34"/>
    </row>
    <row r="54" spans="1:25" ht="16.5" customHeight="1">
      <c r="B54" s="31" t="s">
        <v>31</v>
      </c>
      <c r="C54" s="5">
        <v>100</v>
      </c>
      <c r="D54" s="6">
        <v>96.505110327256489</v>
      </c>
      <c r="E54" s="13">
        <v>101.30403216588707</v>
      </c>
      <c r="F54" s="5">
        <v>99.644767654099212</v>
      </c>
      <c r="G54" s="7">
        <v>98.236434806035589</v>
      </c>
      <c r="H54" s="14">
        <v>98.289977002781569</v>
      </c>
      <c r="I54" s="7">
        <v>105.81288004461265</v>
      </c>
      <c r="J54" s="7">
        <v>103.06406037157537</v>
      </c>
      <c r="K54" s="7">
        <v>105.21153545182281</v>
      </c>
      <c r="L54" s="5">
        <v>104.9259063590536</v>
      </c>
      <c r="M54" s="5">
        <v>107.67529826787641</v>
      </c>
      <c r="N54" s="5">
        <v>100.57230589124867</v>
      </c>
      <c r="O54" s="8">
        <v>102.1074020079145</v>
      </c>
      <c r="P54" s="5">
        <f t="shared" si="27"/>
        <v>101.945809195847</v>
      </c>
      <c r="Q54" s="5">
        <f t="shared" si="28"/>
        <v>1.9458091958470192</v>
      </c>
      <c r="Y54" s="34"/>
    </row>
    <row r="55" spans="1:25" s="30" customFormat="1" ht="16.5" customHeight="1">
      <c r="A55" s="28"/>
      <c r="B55" s="32" t="s">
        <v>36</v>
      </c>
      <c r="C55" s="5">
        <v>100</v>
      </c>
      <c r="D55" s="23">
        <f>((D56*$A$56)+(D57*$A$57))/($A$56+$A$57)</f>
        <v>98.505598861919879</v>
      </c>
      <c r="E55" s="23">
        <f>((E56*$A$56)+(E57*$A$57))/($A$56+$A$57)</f>
        <v>98.420009534370138</v>
      </c>
      <c r="F55" s="23">
        <f>((F56*$A$56)+(F57*$A$57))/($A$56+$A$57)</f>
        <v>98.495815359787102</v>
      </c>
      <c r="G55" s="23">
        <f t="shared" ref="G55:M55" si="29">((G56*$A$56)+(G57*$A$57))/($A$56+$A$57)</f>
        <v>98.517347940036387</v>
      </c>
      <c r="H55" s="23">
        <f t="shared" si="29"/>
        <v>104.11251269649495</v>
      </c>
      <c r="I55" s="23">
        <f t="shared" si="29"/>
        <v>103.66163245161459</v>
      </c>
      <c r="J55" s="23">
        <f t="shared" si="29"/>
        <v>103.75203697491828</v>
      </c>
      <c r="K55" s="23">
        <f t="shared" si="29"/>
        <v>103.69966351849095</v>
      </c>
      <c r="L55" s="23">
        <f t="shared" si="29"/>
        <v>103.74171777420871</v>
      </c>
      <c r="M55" s="23">
        <f t="shared" si="29"/>
        <v>103.805653032607</v>
      </c>
      <c r="N55" s="23">
        <f>((N56*$A$56)+(N57*$A$57))/($A$56+$A$57)</f>
        <v>103.79470669447957</v>
      </c>
      <c r="O55" s="23">
        <f>((O56*$A$56)+(O57*$A$57))/($A$56+$A$57)</f>
        <v>103.74592734091985</v>
      </c>
      <c r="P55" s="22">
        <f t="shared" si="27"/>
        <v>102.02105184832061</v>
      </c>
      <c r="Q55" s="22">
        <f t="shared" si="28"/>
        <v>2.0210518483206243</v>
      </c>
      <c r="Y55" s="34"/>
    </row>
    <row r="56" spans="1:25" ht="16.5" customHeight="1">
      <c r="A56" s="26">
        <v>6.3564998708763643E-2</v>
      </c>
      <c r="B56" s="21" t="s">
        <v>32</v>
      </c>
      <c r="C56" s="5">
        <v>100</v>
      </c>
      <c r="D56" s="6">
        <v>96.738002439080304</v>
      </c>
      <c r="E56" s="13">
        <v>96.463573340823373</v>
      </c>
      <c r="F56" s="5">
        <v>96.9806369777627</v>
      </c>
      <c r="G56" s="7">
        <v>96.866683422151581</v>
      </c>
      <c r="H56" s="14">
        <v>96.844039689983759</v>
      </c>
      <c r="I56" s="7">
        <v>96.76027694741704</v>
      </c>
      <c r="J56" s="7">
        <v>96.539231394256817</v>
      </c>
      <c r="K56" s="7">
        <v>96.386756576089283</v>
      </c>
      <c r="L56" s="5">
        <v>96.249367993182346</v>
      </c>
      <c r="M56" s="5">
        <v>96.20332083863137</v>
      </c>
      <c r="N56" s="5">
        <v>95.976359112147819</v>
      </c>
      <c r="O56" s="8">
        <v>96.535686142535326</v>
      </c>
      <c r="P56" s="5">
        <f t="shared" si="27"/>
        <v>96.545327906171806</v>
      </c>
      <c r="Q56" s="5">
        <f t="shared" si="28"/>
        <v>-3.4546720938281936</v>
      </c>
      <c r="Y56" s="34"/>
    </row>
    <row r="57" spans="1:25" ht="31.5" customHeight="1">
      <c r="A57" s="26">
        <v>0.12261881685064785</v>
      </c>
      <c r="B57" s="21" t="s">
        <v>33</v>
      </c>
      <c r="C57" s="5">
        <v>100</v>
      </c>
      <c r="D57" s="6">
        <v>99.421912256725037</v>
      </c>
      <c r="E57" s="13">
        <v>99.434216548519132</v>
      </c>
      <c r="F57" s="5">
        <v>99.281276469024817</v>
      </c>
      <c r="G57" s="7">
        <v>99.373044403620327</v>
      </c>
      <c r="H57" s="14">
        <v>107.88045377715564</v>
      </c>
      <c r="I57" s="7">
        <v>107.23926160332435</v>
      </c>
      <c r="J57" s="7">
        <v>107.49112033257087</v>
      </c>
      <c r="K57" s="7">
        <v>107.49063893556144</v>
      </c>
      <c r="L57" s="5">
        <v>107.62571548670196</v>
      </c>
      <c r="M57" s="5">
        <v>107.74666509344144</v>
      </c>
      <c r="N57" s="5">
        <v>107.84770008276928</v>
      </c>
      <c r="O57" s="8">
        <v>107.48368133526337</v>
      </c>
      <c r="P57" s="5">
        <f t="shared" si="27"/>
        <v>104.85964052705647</v>
      </c>
      <c r="Q57" s="5">
        <f t="shared" si="28"/>
        <v>4.8596405270564702</v>
      </c>
      <c r="Y57" s="34"/>
    </row>
    <row r="58" spans="1:25" s="4" customFormat="1" ht="16.5" customHeight="1">
      <c r="A58" s="27"/>
      <c r="B58" s="33" t="s">
        <v>3</v>
      </c>
      <c r="C58" s="9">
        <v>100</v>
      </c>
      <c r="D58" s="17">
        <v>100.28936893980276</v>
      </c>
      <c r="E58" s="18">
        <v>99.72181379174765</v>
      </c>
      <c r="F58" s="19">
        <v>100.60880272977531</v>
      </c>
      <c r="G58" s="20">
        <v>100.68360190035357</v>
      </c>
      <c r="H58" s="16">
        <v>101.80689751712602</v>
      </c>
      <c r="I58" s="20">
        <v>100.52793100622729</v>
      </c>
      <c r="J58" s="20">
        <v>100.1414737789753</v>
      </c>
      <c r="K58" s="20">
        <v>100.42392107769359</v>
      </c>
      <c r="L58" s="9">
        <v>101.11243833912344</v>
      </c>
      <c r="M58" s="9">
        <v>100.05390588459251</v>
      </c>
      <c r="N58" s="9">
        <v>99.686615888918453</v>
      </c>
      <c r="O58" s="12">
        <v>99.748155357547759</v>
      </c>
      <c r="P58" s="9">
        <f t="shared" si="27"/>
        <v>100.40041051765697</v>
      </c>
      <c r="Q58" s="9">
        <f t="shared" ref="Q58" si="30">P58/C58*100-100</f>
        <v>0.40041051765695101</v>
      </c>
      <c r="Y58" s="34"/>
    </row>
    <row r="59" spans="1:25" ht="16.5" customHeight="1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50"/>
      <c r="M59" s="49"/>
      <c r="N59" s="49"/>
      <c r="O59" s="49"/>
      <c r="P59" s="49"/>
      <c r="Q59" s="49"/>
      <c r="Y59" s="34"/>
    </row>
    <row r="60" spans="1:25" ht="16.5" customHeight="1">
      <c r="B60" s="47" t="s">
        <v>0</v>
      </c>
      <c r="C60" s="47" t="s">
        <v>5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Y60" s="34"/>
    </row>
    <row r="61" spans="1:25" ht="16.5" customHeight="1">
      <c r="B61" s="48"/>
      <c r="C61" s="3" t="s">
        <v>42</v>
      </c>
      <c r="D61" s="3" t="s">
        <v>9</v>
      </c>
      <c r="E61" s="3" t="s">
        <v>10</v>
      </c>
      <c r="F61" s="3" t="s">
        <v>11</v>
      </c>
      <c r="G61" s="3" t="s">
        <v>12</v>
      </c>
      <c r="H61" s="3" t="s">
        <v>13</v>
      </c>
      <c r="I61" s="3" t="s">
        <v>14</v>
      </c>
      <c r="J61" s="3" t="s">
        <v>15</v>
      </c>
      <c r="K61" s="3" t="s">
        <v>16</v>
      </c>
      <c r="L61" s="3" t="s">
        <v>17</v>
      </c>
      <c r="M61" s="3" t="s">
        <v>18</v>
      </c>
      <c r="N61" s="3" t="s">
        <v>19</v>
      </c>
      <c r="O61" s="3" t="s">
        <v>20</v>
      </c>
      <c r="P61" s="3" t="s">
        <v>43</v>
      </c>
      <c r="Q61" s="3" t="s">
        <v>1</v>
      </c>
      <c r="Y61" s="34"/>
    </row>
    <row r="62" spans="1:25" ht="16.5" customHeight="1">
      <c r="B62" s="21" t="s">
        <v>21</v>
      </c>
      <c r="C62" s="5">
        <v>100</v>
      </c>
      <c r="D62" s="6">
        <v>101.29667584641447</v>
      </c>
      <c r="E62" s="5">
        <v>101.94700512530278</v>
      </c>
      <c r="F62" s="5">
        <v>104.55509481400752</v>
      </c>
      <c r="G62" s="7">
        <v>108.2419122375275</v>
      </c>
      <c r="H62" s="7">
        <v>103.57051820037421</v>
      </c>
      <c r="I62" s="7">
        <v>102.61354627983644</v>
      </c>
      <c r="J62" s="7">
        <v>103.54811213610644</v>
      </c>
      <c r="K62" s="7">
        <v>104.77710709018399</v>
      </c>
      <c r="L62" s="5">
        <v>106.02525948643685</v>
      </c>
      <c r="M62" s="5">
        <v>105.25066225674718</v>
      </c>
      <c r="N62" s="5">
        <v>104.22345272826345</v>
      </c>
      <c r="O62" s="8">
        <v>102.40519254486152</v>
      </c>
      <c r="P62" s="5">
        <f>AVERAGE(D62:O62)</f>
        <v>104.03787822883855</v>
      </c>
      <c r="Q62" s="5">
        <f>P62/C62*100-100</f>
        <v>4.0378782288385366</v>
      </c>
      <c r="Y62" s="34"/>
    </row>
    <row r="63" spans="1:25" ht="16.5" customHeight="1">
      <c r="B63" s="21" t="s">
        <v>22</v>
      </c>
      <c r="C63" s="5">
        <v>100</v>
      </c>
      <c r="D63" s="6">
        <v>100.03135245910057</v>
      </c>
      <c r="E63" s="5">
        <v>100.12916796680183</v>
      </c>
      <c r="F63" s="5">
        <v>100.71916196684398</v>
      </c>
      <c r="G63" s="7">
        <v>100.75779087720331</v>
      </c>
      <c r="H63" s="7">
        <v>100.81071451682544</v>
      </c>
      <c r="I63" s="7">
        <v>100.83450389781871</v>
      </c>
      <c r="J63" s="7">
        <v>100.8504284620345</v>
      </c>
      <c r="K63" s="7">
        <v>100.86916098048096</v>
      </c>
      <c r="L63" s="5">
        <v>100.86942165609398</v>
      </c>
      <c r="M63" s="5">
        <v>100.84242373313923</v>
      </c>
      <c r="N63" s="5">
        <v>100.84012075244156</v>
      </c>
      <c r="O63" s="8">
        <v>100.85042312837884</v>
      </c>
      <c r="P63" s="5">
        <f t="shared" ref="P63:P76" si="31">AVERAGE(D63:O63)</f>
        <v>100.70038919976359</v>
      </c>
      <c r="Q63" s="5">
        <f t="shared" ref="Q63:Q75" si="32">P63/C63*100-100</f>
        <v>0.70038919976357761</v>
      </c>
      <c r="Y63" s="34"/>
    </row>
    <row r="64" spans="1:25" ht="16.5" customHeight="1">
      <c r="B64" s="21" t="s">
        <v>23</v>
      </c>
      <c r="C64" s="5">
        <v>100</v>
      </c>
      <c r="D64" s="6">
        <v>97.491026701336821</v>
      </c>
      <c r="E64" s="5">
        <v>97.075534714251262</v>
      </c>
      <c r="F64" s="5">
        <v>97.187965110323717</v>
      </c>
      <c r="G64" s="7">
        <v>97.496308354226272</v>
      </c>
      <c r="H64" s="7">
        <v>98.543747916348025</v>
      </c>
      <c r="I64" s="7">
        <v>98.011427749405925</v>
      </c>
      <c r="J64" s="7">
        <v>97.46533120176467</v>
      </c>
      <c r="K64" s="7">
        <v>96.979555058659869</v>
      </c>
      <c r="L64" s="5">
        <v>96.477502816404112</v>
      </c>
      <c r="M64" s="5">
        <v>95.948045383564846</v>
      </c>
      <c r="N64" s="5">
        <v>95.764144223327563</v>
      </c>
      <c r="O64" s="8">
        <v>95.192843827527255</v>
      </c>
      <c r="P64" s="5">
        <f t="shared" si="31"/>
        <v>96.96945275476169</v>
      </c>
      <c r="Q64" s="5">
        <f t="shared" si="32"/>
        <v>-3.03054724523831</v>
      </c>
      <c r="Y64" s="34"/>
    </row>
    <row r="65" spans="1:25" ht="24" customHeight="1">
      <c r="B65" s="21" t="s">
        <v>24</v>
      </c>
      <c r="C65" s="5">
        <v>100</v>
      </c>
      <c r="D65" s="6">
        <v>100.13475048353165</v>
      </c>
      <c r="E65" s="5">
        <v>100.09505323095024</v>
      </c>
      <c r="F65" s="5">
        <v>100.36598536642269</v>
      </c>
      <c r="G65" s="7">
        <v>99.461800062916907</v>
      </c>
      <c r="H65" s="7">
        <v>99.255764310099252</v>
      </c>
      <c r="I65" s="7">
        <v>99.215905402819487</v>
      </c>
      <c r="J65" s="7">
        <v>99.792741490396253</v>
      </c>
      <c r="K65" s="7">
        <v>99.645330025445176</v>
      </c>
      <c r="L65" s="5">
        <v>99.868953488496587</v>
      </c>
      <c r="M65" s="5">
        <v>99.396721523808381</v>
      </c>
      <c r="N65" s="5">
        <v>99.559407604431371</v>
      </c>
      <c r="O65" s="8">
        <v>100.04623808270397</v>
      </c>
      <c r="P65" s="5">
        <f t="shared" si="31"/>
        <v>99.73655425600181</v>
      </c>
      <c r="Q65" s="5">
        <f t="shared" si="32"/>
        <v>-0.2634457439981901</v>
      </c>
      <c r="Y65" s="34"/>
    </row>
    <row r="66" spans="1:25" ht="33" customHeight="1">
      <c r="B66" s="21" t="s">
        <v>25</v>
      </c>
      <c r="C66" s="5">
        <v>100</v>
      </c>
      <c r="D66" s="6">
        <v>98.370319571882007</v>
      </c>
      <c r="E66" s="5">
        <v>98.28963575365735</v>
      </c>
      <c r="F66" s="5">
        <v>98.259951703249868</v>
      </c>
      <c r="G66" s="7">
        <v>98.02347973278205</v>
      </c>
      <c r="H66" s="7">
        <v>98.024550301656177</v>
      </c>
      <c r="I66" s="7">
        <v>98.517646753664721</v>
      </c>
      <c r="J66" s="7">
        <v>98.368678181680039</v>
      </c>
      <c r="K66" s="7">
        <v>98.80586344376438</v>
      </c>
      <c r="L66" s="5">
        <v>98.131921442236759</v>
      </c>
      <c r="M66" s="5">
        <v>98.541906016316062</v>
      </c>
      <c r="N66" s="5">
        <v>98.106451621845267</v>
      </c>
      <c r="O66" s="8">
        <v>99.004851222405762</v>
      </c>
      <c r="P66" s="5">
        <f t="shared" si="31"/>
        <v>98.370437978761686</v>
      </c>
      <c r="Q66" s="5">
        <f t="shared" si="32"/>
        <v>-1.6295620212383142</v>
      </c>
      <c r="Y66" s="34"/>
    </row>
    <row r="67" spans="1:25" ht="16.5" customHeight="1">
      <c r="B67" s="21" t="s">
        <v>26</v>
      </c>
      <c r="C67" s="5">
        <v>100</v>
      </c>
      <c r="D67" s="6">
        <v>100.09248561614682</v>
      </c>
      <c r="E67" s="5">
        <v>100.15597209865238</v>
      </c>
      <c r="F67" s="5">
        <v>100.76806959857539</v>
      </c>
      <c r="G67" s="7">
        <v>100.66459959956023</v>
      </c>
      <c r="H67" s="7">
        <v>100.75330193616813</v>
      </c>
      <c r="I67" s="7">
        <v>100.95012339752654</v>
      </c>
      <c r="J67" s="7">
        <v>100.82727137395537</v>
      </c>
      <c r="K67" s="7">
        <v>100.67380141952361</v>
      </c>
      <c r="L67" s="5">
        <v>100.60918352567312</v>
      </c>
      <c r="M67" s="5">
        <v>100.38028610622086</v>
      </c>
      <c r="N67" s="5">
        <v>100.01995175281772</v>
      </c>
      <c r="O67" s="8">
        <v>100.66933383962667</v>
      </c>
      <c r="P67" s="5">
        <f t="shared" si="31"/>
        <v>100.5470316887039</v>
      </c>
      <c r="Q67" s="5">
        <f t="shared" si="32"/>
        <v>0.54703168870389618</v>
      </c>
      <c r="Y67" s="34"/>
    </row>
    <row r="68" spans="1:25" ht="16.5" customHeight="1">
      <c r="B68" s="21" t="s">
        <v>27</v>
      </c>
      <c r="C68" s="5">
        <v>100</v>
      </c>
      <c r="D68" s="6">
        <v>99.058143894276654</v>
      </c>
      <c r="E68" s="5">
        <v>99.252189218814436</v>
      </c>
      <c r="F68" s="5">
        <v>99.862194751360903</v>
      </c>
      <c r="G68" s="7">
        <v>100.32314277810325</v>
      </c>
      <c r="H68" s="7">
        <v>100.28809346063916</v>
      </c>
      <c r="I68" s="7">
        <v>100.16065706827855</v>
      </c>
      <c r="J68" s="7">
        <v>100.09531731286809</v>
      </c>
      <c r="K68" s="7">
        <v>100.16992985983119</v>
      </c>
      <c r="L68" s="5">
        <v>99.644641795857964</v>
      </c>
      <c r="M68" s="5">
        <v>99.908129045361406</v>
      </c>
      <c r="N68" s="5">
        <v>99.866784714728922</v>
      </c>
      <c r="O68" s="8">
        <v>100.19942870728988</v>
      </c>
      <c r="P68" s="5">
        <f t="shared" si="31"/>
        <v>99.902387717284213</v>
      </c>
      <c r="Q68" s="5">
        <f t="shared" si="32"/>
        <v>-9.7612282715786591E-2</v>
      </c>
      <c r="Y68" s="34"/>
    </row>
    <row r="69" spans="1:25" ht="16.5" customHeight="1">
      <c r="B69" s="21" t="s">
        <v>28</v>
      </c>
      <c r="C69" s="5">
        <v>100</v>
      </c>
      <c r="D69" s="6">
        <v>99.650806395868941</v>
      </c>
      <c r="E69" s="5">
        <v>98.643436797057092</v>
      </c>
      <c r="F69" s="5">
        <v>98.002250917967046</v>
      </c>
      <c r="G69" s="7">
        <v>97.248171507717615</v>
      </c>
      <c r="H69" s="7">
        <v>96.368012279550996</v>
      </c>
      <c r="I69" s="7">
        <v>97.05840084296743</v>
      </c>
      <c r="J69" s="7">
        <v>96.608134874735157</v>
      </c>
      <c r="K69" s="7">
        <v>96.844347231346873</v>
      </c>
      <c r="L69" s="5">
        <v>96.55447603077765</v>
      </c>
      <c r="M69" s="5">
        <v>95.943220162445726</v>
      </c>
      <c r="N69" s="5">
        <v>95.690849417777784</v>
      </c>
      <c r="O69" s="8">
        <v>94.6420361160868</v>
      </c>
      <c r="P69" s="5">
        <f t="shared" si="31"/>
        <v>96.937845214524927</v>
      </c>
      <c r="Q69" s="5">
        <f t="shared" si="32"/>
        <v>-3.062154785475073</v>
      </c>
      <c r="Y69" s="34"/>
    </row>
    <row r="70" spans="1:25" ht="16.5" customHeight="1">
      <c r="B70" s="21" t="s">
        <v>29</v>
      </c>
      <c r="C70" s="5">
        <v>100</v>
      </c>
      <c r="D70" s="6">
        <v>100.49482596856922</v>
      </c>
      <c r="E70" s="5">
        <v>101.45073199422424</v>
      </c>
      <c r="F70" s="5">
        <v>106.35431474081129</v>
      </c>
      <c r="G70" s="7">
        <v>111.26187134220172</v>
      </c>
      <c r="H70" s="7">
        <v>112.63782530488817</v>
      </c>
      <c r="I70" s="7">
        <v>113.52166884159045</v>
      </c>
      <c r="J70" s="7">
        <v>118.47802132865093</v>
      </c>
      <c r="K70" s="7">
        <v>116.48649192250396</v>
      </c>
      <c r="L70" s="5">
        <v>115.69776687017352</v>
      </c>
      <c r="M70" s="5">
        <v>118.07630810609201</v>
      </c>
      <c r="N70" s="5">
        <v>118.22796784078415</v>
      </c>
      <c r="O70" s="8">
        <v>117.71326425493167</v>
      </c>
      <c r="P70" s="5">
        <f t="shared" si="31"/>
        <v>112.53342154295177</v>
      </c>
      <c r="Q70" s="5">
        <f t="shared" si="32"/>
        <v>12.533421542951757</v>
      </c>
      <c r="Y70" s="34"/>
    </row>
    <row r="71" spans="1:25" ht="16.5" customHeight="1">
      <c r="B71" s="21" t="s">
        <v>30</v>
      </c>
      <c r="C71" s="5">
        <v>100</v>
      </c>
      <c r="D71" s="6">
        <v>103.27963700531772</v>
      </c>
      <c r="E71" s="5">
        <v>103.27963700531772</v>
      </c>
      <c r="F71" s="5">
        <v>101.56388133179634</v>
      </c>
      <c r="G71" s="7">
        <v>101.56388133179635</v>
      </c>
      <c r="H71" s="7">
        <v>101.56388133179635</v>
      </c>
      <c r="I71" s="7">
        <v>101.44843719734638</v>
      </c>
      <c r="J71" s="7">
        <v>101.44843719734638</v>
      </c>
      <c r="K71" s="7">
        <v>101.44843719734638</v>
      </c>
      <c r="L71" s="5">
        <v>101.16575283921033</v>
      </c>
      <c r="M71" s="5">
        <v>101.16575283921033</v>
      </c>
      <c r="N71" s="5">
        <v>101.16575283921033</v>
      </c>
      <c r="O71" s="8">
        <v>100.67378504964259</v>
      </c>
      <c r="P71" s="5">
        <f t="shared" si="31"/>
        <v>101.6472727637781</v>
      </c>
      <c r="Q71" s="5">
        <f t="shared" si="32"/>
        <v>1.6472727637780906</v>
      </c>
      <c r="Y71" s="34"/>
    </row>
    <row r="72" spans="1:25" ht="16.5" customHeight="1">
      <c r="B72" s="31" t="s">
        <v>31</v>
      </c>
      <c r="C72" s="5">
        <v>100</v>
      </c>
      <c r="D72" s="6">
        <v>99.064807140630165</v>
      </c>
      <c r="E72" s="5">
        <v>99.8276427976745</v>
      </c>
      <c r="F72" s="5">
        <v>99.063112561058418</v>
      </c>
      <c r="G72" s="7">
        <v>100.13098333053433</v>
      </c>
      <c r="H72" s="7">
        <v>100.7345852024484</v>
      </c>
      <c r="I72" s="7">
        <v>99.603515896144984</v>
      </c>
      <c r="J72" s="7">
        <v>99.871703897386894</v>
      </c>
      <c r="K72" s="7">
        <v>100.25431791314311</v>
      </c>
      <c r="L72" s="5">
        <v>99.940696854233735</v>
      </c>
      <c r="M72" s="5">
        <v>100.26150877688525</v>
      </c>
      <c r="N72" s="5">
        <v>100.28717304324378</v>
      </c>
      <c r="O72" s="8">
        <v>100.26886854676007</v>
      </c>
      <c r="P72" s="5">
        <f t="shared" si="31"/>
        <v>99.942409663345302</v>
      </c>
      <c r="Q72" s="5">
        <f t="shared" si="32"/>
        <v>-5.7590336654698149E-2</v>
      </c>
      <c r="Y72" s="34"/>
    </row>
    <row r="73" spans="1:25" s="30" customFormat="1" ht="16.5" customHeight="1">
      <c r="A73" s="28"/>
      <c r="B73" s="32" t="s">
        <v>36</v>
      </c>
      <c r="C73" s="5">
        <v>100</v>
      </c>
      <c r="D73" s="23">
        <f>((D74*$A$74)+(D75*$A$75))/($A$74+$A$75)</f>
        <v>100.29252064325131</v>
      </c>
      <c r="E73" s="23">
        <f>((E74*$A$74)+(E75*$A$75))/($A$74+$A$75)</f>
        <v>100.2324676825818</v>
      </c>
      <c r="F73" s="23">
        <f>((F74*$A$74)+(F75*$A$75))/($A$74+$A$75)</f>
        <v>100.31035042280485</v>
      </c>
      <c r="G73" s="23">
        <f t="shared" ref="G73:H73" si="33">((G74*$A$74)+(G75*$A$75))/($A$74+$A$75)</f>
        <v>100.35663538109645</v>
      </c>
      <c r="H73" s="23">
        <f t="shared" si="33"/>
        <v>107.48123075145128</v>
      </c>
      <c r="I73" s="23">
        <f t="shared" ref="I73:N73" si="34">((I74*$A$74)+(I75*$A$75))/($A$74+$A$75)</f>
        <v>106.98560529316356</v>
      </c>
      <c r="J73" s="23">
        <f t="shared" si="34"/>
        <v>106.99492858839145</v>
      </c>
      <c r="K73" s="23">
        <f t="shared" si="34"/>
        <v>107.01516307365772</v>
      </c>
      <c r="L73" s="23">
        <f t="shared" si="34"/>
        <v>107.57943429050592</v>
      </c>
      <c r="M73" s="23">
        <f t="shared" si="34"/>
        <v>107.5569753519554</v>
      </c>
      <c r="N73" s="23">
        <f t="shared" si="34"/>
        <v>107.56429875639972</v>
      </c>
      <c r="O73" s="23">
        <f>((O74*$A$74)+(O75*$A$75))/($A$74+$A$75)</f>
        <v>106.58235225182842</v>
      </c>
      <c r="P73" s="22">
        <f t="shared" si="31"/>
        <v>104.91266354059066</v>
      </c>
      <c r="Q73" s="22">
        <f t="shared" si="32"/>
        <v>4.9126635405906569</v>
      </c>
      <c r="Y73" s="34"/>
    </row>
    <row r="74" spans="1:25" ht="16.5" customHeight="1">
      <c r="A74" s="26">
        <v>3.3079430570790574E-2</v>
      </c>
      <c r="B74" s="21" t="s">
        <v>32</v>
      </c>
      <c r="C74" s="5">
        <v>100</v>
      </c>
      <c r="D74" s="6">
        <v>101.24807043004887</v>
      </c>
      <c r="E74" s="5">
        <v>101.10746730626147</v>
      </c>
      <c r="F74" s="5">
        <v>101.98864842148194</v>
      </c>
      <c r="G74" s="7">
        <v>101.93234488326938</v>
      </c>
      <c r="H74" s="7">
        <v>101.9211508914335</v>
      </c>
      <c r="I74" s="7">
        <v>99.347827055213628</v>
      </c>
      <c r="J74" s="7">
        <v>99.240204641828115</v>
      </c>
      <c r="K74" s="7">
        <v>99.165859834526572</v>
      </c>
      <c r="L74" s="5">
        <v>101.5033267798951</v>
      </c>
      <c r="M74" s="5">
        <v>101.48023944738327</v>
      </c>
      <c r="N74" s="5">
        <v>101.36632210469298</v>
      </c>
      <c r="O74" s="8">
        <v>96.057469885295831</v>
      </c>
      <c r="P74" s="5">
        <f t="shared" si="31"/>
        <v>100.52991097344422</v>
      </c>
      <c r="Q74" s="5">
        <f t="shared" si="32"/>
        <v>0.52991097344421689</v>
      </c>
      <c r="Y74" s="34"/>
    </row>
    <row r="75" spans="1:25" ht="30" customHeight="1">
      <c r="A75" s="26">
        <v>0.12507883680462309</v>
      </c>
      <c r="B75" s="21" t="s">
        <v>33</v>
      </c>
      <c r="C75" s="5">
        <v>100</v>
      </c>
      <c r="D75" s="6">
        <v>100.03980768527363</v>
      </c>
      <c r="E75" s="5">
        <v>100.00105771715182</v>
      </c>
      <c r="F75" s="5">
        <v>99.866493224076208</v>
      </c>
      <c r="G75" s="7">
        <v>99.939909623098856</v>
      </c>
      <c r="H75" s="7">
        <v>108.95169754180691</v>
      </c>
      <c r="I75" s="7">
        <v>109.00555815962657</v>
      </c>
      <c r="J75" s="7">
        <v>109.04580992802755</v>
      </c>
      <c r="K75" s="7">
        <v>109.09105767070695</v>
      </c>
      <c r="L75" s="5">
        <v>109.18637421473841</v>
      </c>
      <c r="M75" s="5">
        <v>109.16408146668778</v>
      </c>
      <c r="N75" s="5">
        <v>109.20346924732593</v>
      </c>
      <c r="O75" s="8">
        <v>109.36585363706503</v>
      </c>
      <c r="P75" s="5">
        <f t="shared" si="31"/>
        <v>106.07176417629883</v>
      </c>
      <c r="Q75" s="5">
        <f t="shared" si="32"/>
        <v>6.0717641762988279</v>
      </c>
      <c r="Y75" s="34"/>
    </row>
    <row r="76" spans="1:25" s="4" customFormat="1" ht="16.5" customHeight="1">
      <c r="A76" s="27"/>
      <c r="B76" s="33" t="s">
        <v>3</v>
      </c>
      <c r="C76" s="9">
        <v>100</v>
      </c>
      <c r="D76" s="10">
        <v>100.16031792376901</v>
      </c>
      <c r="E76" s="9">
        <v>100.33017841971008</v>
      </c>
      <c r="F76" s="9">
        <v>101.21168375458598</v>
      </c>
      <c r="G76" s="11">
        <v>102.31949348088837</v>
      </c>
      <c r="H76" s="11">
        <v>102.17723892378584</v>
      </c>
      <c r="I76" s="11">
        <v>101.82685976116673</v>
      </c>
      <c r="J76" s="11">
        <v>102.15490363716461</v>
      </c>
      <c r="K76" s="11">
        <v>102.4810872005306</v>
      </c>
      <c r="L76" s="9">
        <v>102.74611315450794</v>
      </c>
      <c r="M76" s="9">
        <v>102.53128389821374</v>
      </c>
      <c r="N76" s="9">
        <v>102.20260826871333</v>
      </c>
      <c r="O76" s="12">
        <v>101.59276395562344</v>
      </c>
      <c r="P76" s="9">
        <f t="shared" si="31"/>
        <v>101.81121103155498</v>
      </c>
      <c r="Q76" s="9">
        <f t="shared" ref="Q76" si="35">P76/C76*100-100</f>
        <v>1.8112110315549756</v>
      </c>
      <c r="Y76" s="34"/>
    </row>
    <row r="77" spans="1:25" ht="16.5" customHeight="1">
      <c r="B77" s="35" t="s">
        <v>37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7"/>
    </row>
    <row r="78" spans="1:25" ht="27" customHeight="1">
      <c r="B78" s="35" t="s">
        <v>7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7"/>
    </row>
    <row r="79" spans="1:25" ht="16.5" customHeight="1">
      <c r="B79" s="35" t="s">
        <v>8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7"/>
    </row>
  </sheetData>
  <mergeCells count="16">
    <mergeCell ref="B79:Q79"/>
    <mergeCell ref="B78:Q78"/>
    <mergeCell ref="B4:Q4"/>
    <mergeCell ref="B77:Q77"/>
    <mergeCell ref="B2:Q3"/>
    <mergeCell ref="B6:B7"/>
    <mergeCell ref="C6:Q6"/>
    <mergeCell ref="B60:B61"/>
    <mergeCell ref="C60:Q60"/>
    <mergeCell ref="B24:B25"/>
    <mergeCell ref="C24:Q24"/>
    <mergeCell ref="B42:B43"/>
    <mergeCell ref="C42:Q42"/>
    <mergeCell ref="B23:Q23"/>
    <mergeCell ref="B41:Q41"/>
    <mergeCell ref="B59:Q59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7" orientation="landscape" useFirstPageNumber="1" r:id="rId1"/>
  <headerFooter alignWithMargins="0">
    <oddHeader>&amp;L&amp;8PCBS: Consumer Price Index Survey 2017</oddHeader>
  </headerFooter>
  <rowBreaks count="3" manualBreakCount="3">
    <brk id="23" min="1" max="16" man="1"/>
    <brk id="41" min="1" max="16" man="1"/>
    <brk id="59" min="1" max="16" man="1"/>
  </rowBreaks>
  <webPublishItems count="1">
    <webPublishItem id="27919" divId="e-cpi-ave(1-12)-2019_27919" sourceType="printArea" destinationFile="G:\عمليات حسابية باساس واوزان 2004 احدث نسخة\cpi 2019\internet cpi 2019\internet cpi 12 2019\E cpi internet 12 2019\e-cpi-ave(1-12)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'2019'!Print_Area</vt:lpstr>
      <vt:lpstr>'2019'!Print_Titles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2013-07-28T09:30:43Z</cp:lastPrinted>
  <dcterms:created xsi:type="dcterms:W3CDTF">2005-03-23T06:25:53Z</dcterms:created>
  <dcterms:modified xsi:type="dcterms:W3CDTF">2020-01-13T06:57:44Z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